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03" sheetId="1" r:id="rId4"/>
    <sheet name="2020-02-04" sheetId="2" r:id="rId5"/>
    <sheet name="2020-02-05" sheetId="3" r:id="rId6"/>
    <sheet name="2020-02-06" sheetId="4" r:id="rId7"/>
    <sheet name="2020-02-07" sheetId="5" r:id="rId8"/>
    <sheet name="2020-02-08" sheetId="6" r:id="rId9"/>
    <sheet name="2020-02-09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<sst xmlns="http://schemas.openxmlformats.org/spreadsheetml/2006/main" uniqueCount="63">
  <si>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</si>
  <si>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</si>
  <si>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</si>
  <si>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</si>
  <si>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</si>
  <si>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</si>
  <si>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</si>
  <si>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03-02-2020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</si>
  <si>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</si>
  <si>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</si>
  <si>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</si>
  <si>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</si>
  <si>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</si>
  <si>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</si>
  <si>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</si>
  <si>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</si>
  <si>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</si>
  <si>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</si>
  <si>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</si>
  <si>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</si>
  <si>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</si>
  <si>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</si>
  <si>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</si>
  <si>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</si>
  <si>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</si>
  <si>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</si>
  <si>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</si>
  <si>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</si>
  <si>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</si>
  <si>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</si>
  <si>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</si>
  <si>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</si>
  <si>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</si>
  <si>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</si>
  <si>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</si>
  <si>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</si>
  <si>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</si>
  <si>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</si>
  <si>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</si>
  <si>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</si>
  <si>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</si>
  <si>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</si>
  <si>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</si>
  <si>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</si>
  <si>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</si>
  <si>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</si>
  <si>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</si>
  <si>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</si>
  <si>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</si>
  <si>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</si>
  <si>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</si>
  <si>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</si>
  <si>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</si>
  <si>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</si>
  <si>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</si>
  <si>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</si>
  <si>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</si>
  <si>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04-02-2020</t>
  </si>
  <si>
    <t>05-02-2020</t>
  </si>
  <si>
    <t>06-02-2020</t>
  </si>
  <si>
    <t>07-02-2020</t>
  </si>
  <si>
    <t>08-02-2020</t>
  </si>
  <si>
    <t>09-02-2020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</si>
</sst>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255.962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</v>
      </c>
      <c r="D8" s="59">
        <f>ROUND(C8,2)</f>
        <v>50</v>
      </c>
      <c r="E8" s="60">
        <v>255.96</v>
      </c>
      <c r="F8" s="61">
        <v>16.46</v>
      </c>
      <c r="G8" s="62">
        <v>0</v>
      </c>
      <c r="H8" s="63">
        <f>MAX(G8,-0.12*F8)</f>
        <v>0</v>
      </c>
      <c r="I8" s="63">
        <f>IF(ABS(F8)&lt;=10,0.5,IF(ABS(F8)&lt;=25,1,IF(ABS(F8)&lt;=100,2,10)))</f>
        <v>1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1.9752</v>
      </c>
      <c r="T8" s="60">
        <f>MIN($T$6/100*F8,200)</f>
        <v>2.469</v>
      </c>
      <c r="U8" s="60">
        <f>MIN($U$6/100*F8,250)</f>
        <v>3.292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7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153.58</v>
      </c>
      <c r="F9" s="61">
        <v>16.46</v>
      </c>
      <c r="G9" s="74">
        <v>0</v>
      </c>
      <c r="H9" s="63">
        <f>MAX(G9,-0.12*F9)</f>
        <v>0</v>
      </c>
      <c r="I9" s="63">
        <f>IF(ABS(F9)&lt;=10,0.5,IF(ABS(F9)&lt;=25,1,IF(ABS(F9)&lt;=100,2,10)))</f>
        <v>1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1.9752</v>
      </c>
      <c r="T9" s="60">
        <f>MIN($T$6/100*F9,200)</f>
        <v>2.469</v>
      </c>
      <c r="U9" s="60">
        <f>MIN($U$6/100*F9,250)</f>
        <v>3.292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75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51.19</v>
      </c>
      <c r="F10" s="61">
        <v>16.46</v>
      </c>
      <c r="G10" s="74">
        <v>0</v>
      </c>
      <c r="H10" s="63">
        <f>MAX(G10,-0.12*F10)</f>
        <v>0</v>
      </c>
      <c r="I10" s="63">
        <f>IF(ABS(F10)&lt;=10,0.5,IF(ABS(F10)&lt;=25,1,IF(ABS(F10)&lt;=100,2,10)))</f>
        <v>1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1.9752</v>
      </c>
      <c r="T10" s="60">
        <f>MIN($T$6/100*F10,200)</f>
        <v>2.469</v>
      </c>
      <c r="U10" s="60">
        <f>MIN($U$6/100*F10,250)</f>
        <v>3.292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75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255.96</v>
      </c>
      <c r="F11" s="61">
        <v>16.46</v>
      </c>
      <c r="G11" s="74">
        <v>0</v>
      </c>
      <c r="H11" s="63">
        <f>MAX(G11,-0.12*F11)</f>
        <v>0</v>
      </c>
      <c r="I11" s="63">
        <f>IF(ABS(F11)&lt;=10,0.5,IF(ABS(F11)&lt;=25,1,IF(ABS(F11)&lt;=100,2,10)))</f>
        <v>1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1.9752</v>
      </c>
      <c r="T11" s="60">
        <f>MIN($T$6/100*F11,200)</f>
        <v>2.469</v>
      </c>
      <c r="U11" s="60">
        <f>MIN($U$6/100*F11,250)</f>
        <v>3.292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75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49.99</v>
      </c>
      <c r="D12" s="73">
        <f>ROUND(C12,2)</f>
        <v>49.99</v>
      </c>
      <c r="E12" s="60">
        <v>289.96</v>
      </c>
      <c r="F12" s="61">
        <v>16.46</v>
      </c>
      <c r="G12" s="74">
        <v>0</v>
      </c>
      <c r="H12" s="63">
        <f>MAX(G12,-0.12*F12)</f>
        <v>0</v>
      </c>
      <c r="I12" s="63">
        <f>IF(ABS(F12)&lt;=10,0.5,IF(ABS(F12)&lt;=25,1,IF(ABS(F12)&lt;=100,2,10)))</f>
        <v>1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1.9752</v>
      </c>
      <c r="T12" s="60">
        <f>MIN($T$6/100*F12,200)</f>
        <v>2.469</v>
      </c>
      <c r="U12" s="60">
        <f>MIN($U$6/100*F12,250)</f>
        <v>3.292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75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51.19</v>
      </c>
      <c r="F13" s="61">
        <v>16.46</v>
      </c>
      <c r="G13" s="74">
        <v>0</v>
      </c>
      <c r="H13" s="63">
        <f>MAX(G13,-0.12*F13)</f>
        <v>0</v>
      </c>
      <c r="I13" s="63">
        <f>IF(ABS(F13)&lt;=10,0.5,IF(ABS(F13)&lt;=25,1,IF(ABS(F13)&lt;=100,2,10)))</f>
        <v>1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1.9752</v>
      </c>
      <c r="T13" s="60">
        <f>MIN($T$6/100*F13,200)</f>
        <v>2.469</v>
      </c>
      <c r="U13" s="60">
        <f>MIN($U$6/100*F13,250)</f>
        <v>3.292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75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102.38</v>
      </c>
      <c r="F14" s="61">
        <v>16.46</v>
      </c>
      <c r="G14" s="74">
        <v>0</v>
      </c>
      <c r="H14" s="63">
        <f>MAX(G14,-0.12*F14)</f>
        <v>0</v>
      </c>
      <c r="I14" s="63">
        <f>IF(ABS(F14)&lt;=10,0.5,IF(ABS(F14)&lt;=25,1,IF(ABS(F14)&lt;=100,2,10)))</f>
        <v>1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1.9752</v>
      </c>
      <c r="T14" s="60">
        <f>MIN($T$6/100*F14,200)</f>
        <v>2.469</v>
      </c>
      <c r="U14" s="60">
        <f>MIN($U$6/100*F14,250)</f>
        <v>3.292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75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289.96</v>
      </c>
      <c r="F15" s="61">
        <v>16.46</v>
      </c>
      <c r="G15" s="74">
        <v>0</v>
      </c>
      <c r="H15" s="63">
        <f>MAX(G15,-0.12*F15)</f>
        <v>0</v>
      </c>
      <c r="I15" s="63">
        <f>IF(ABS(F15)&lt;=10,0.5,IF(ABS(F15)&lt;=25,1,IF(ABS(F15)&lt;=100,2,10)))</f>
        <v>1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1.9752</v>
      </c>
      <c r="T15" s="60">
        <f>MIN($T$6/100*F15,200)</f>
        <v>2.469</v>
      </c>
      <c r="U15" s="60">
        <f>MIN($U$6/100*F15,250)</f>
        <v>3.292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50.04</v>
      </c>
      <c r="D16" s="73">
        <f>ROUND(C16,2)</f>
        <v>50.04</v>
      </c>
      <c r="E16" s="60">
        <v>51.19</v>
      </c>
      <c r="F16" s="61">
        <v>16.46</v>
      </c>
      <c r="G16" s="74">
        <v>0</v>
      </c>
      <c r="H16" s="63">
        <f>MAX(G16,-0.12*F16)</f>
        <v>0</v>
      </c>
      <c r="I16" s="63">
        <f>IF(ABS(F16)&lt;=10,0.5,IF(ABS(F16)&lt;=25,1,IF(ABS(F16)&lt;=100,2,10)))</f>
        <v>1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1.9752</v>
      </c>
      <c r="T16" s="60">
        <f>MIN($T$6/100*F16,200)</f>
        <v>2.469</v>
      </c>
      <c r="U16" s="60">
        <f>MIN($U$6/100*F16,250)</f>
        <v>3.292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204.77</v>
      </c>
      <c r="F17" s="61">
        <v>16.46</v>
      </c>
      <c r="G17" s="74">
        <v>0</v>
      </c>
      <c r="H17" s="63">
        <f>MAX(G17,-0.12*F17)</f>
        <v>0</v>
      </c>
      <c r="I17" s="63">
        <f>IF(ABS(F17)&lt;=10,0.5,IF(ABS(F17)&lt;=25,1,IF(ABS(F17)&lt;=100,2,10)))</f>
        <v>1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1.9752</v>
      </c>
      <c r="T17" s="60">
        <f>MIN($T$6/100*F17,200)</f>
        <v>2.469</v>
      </c>
      <c r="U17" s="60">
        <f>MIN($U$6/100*F17,250)</f>
        <v>3.292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75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204.77</v>
      </c>
      <c r="F18" s="61">
        <v>16.46</v>
      </c>
      <c r="G18" s="74">
        <v>0</v>
      </c>
      <c r="H18" s="63">
        <f>MAX(G18,-0.12*F18)</f>
        <v>0</v>
      </c>
      <c r="I18" s="63">
        <f>IF(ABS(F18)&lt;=10,0.5,IF(ABS(F18)&lt;=25,1,IF(ABS(F18)&lt;=100,2,10)))</f>
        <v>1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1.9752</v>
      </c>
      <c r="T18" s="60">
        <f>MIN($T$6/100*F18,200)</f>
        <v>2.469</v>
      </c>
      <c r="U18" s="60">
        <f>MIN($U$6/100*F18,250)</f>
        <v>3.292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75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102.38</v>
      </c>
      <c r="F19" s="61">
        <v>16.46</v>
      </c>
      <c r="G19" s="74">
        <v>0</v>
      </c>
      <c r="H19" s="63">
        <f>MAX(G19,-0.12*F19)</f>
        <v>0</v>
      </c>
      <c r="I19" s="63">
        <f>IF(ABS(F19)&lt;=10,0.5,IF(ABS(F19)&lt;=25,1,IF(ABS(F19)&lt;=100,2,10)))</f>
        <v>1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1.9752</v>
      </c>
      <c r="T19" s="60">
        <f>MIN($T$6/100*F19,200)</f>
        <v>2.469</v>
      </c>
      <c r="U19" s="60">
        <f>MIN($U$6/100*F19,250)</f>
        <v>3.292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75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357.97</v>
      </c>
      <c r="F20" s="61">
        <v>16.46</v>
      </c>
      <c r="G20" s="74">
        <v>0</v>
      </c>
      <c r="H20" s="63">
        <f>MAX(G20,-0.12*F20)</f>
        <v>0</v>
      </c>
      <c r="I20" s="63">
        <f>IF(ABS(F20)&lt;=10,0.5,IF(ABS(F20)&lt;=25,1,IF(ABS(F20)&lt;=100,2,10)))</f>
        <v>1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1.9752</v>
      </c>
      <c r="T20" s="60">
        <f>MIN($T$6/100*F20,200)</f>
        <v>2.469</v>
      </c>
      <c r="U20" s="60">
        <f>MIN($U$6/100*F20,250)</f>
        <v>3.292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75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357.97</v>
      </c>
      <c r="F21" s="61">
        <v>16.46</v>
      </c>
      <c r="G21" s="74">
        <v>0</v>
      </c>
      <c r="H21" s="63">
        <f>MAX(G21,-0.12*F21)</f>
        <v>0</v>
      </c>
      <c r="I21" s="63">
        <f>IF(ABS(F21)&lt;=10,0.5,IF(ABS(F21)&lt;=25,1,IF(ABS(F21)&lt;=100,2,10)))</f>
        <v>1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1.9752</v>
      </c>
      <c r="T21" s="60">
        <f>MIN($T$6/100*F21,200)</f>
        <v>2.469</v>
      </c>
      <c r="U21" s="60">
        <f>MIN($U$6/100*F21,250)</f>
        <v>3.292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75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49.95</v>
      </c>
      <c r="D22" s="73">
        <f>ROUND(C22,2)</f>
        <v>49.95</v>
      </c>
      <c r="E22" s="60">
        <v>425.97</v>
      </c>
      <c r="F22" s="61">
        <v>16.46</v>
      </c>
      <c r="G22" s="74">
        <v>0</v>
      </c>
      <c r="H22" s="63">
        <f>MAX(G22,-0.12*F22)</f>
        <v>0</v>
      </c>
      <c r="I22" s="63">
        <f>IF(ABS(F22)&lt;=10,0.5,IF(ABS(F22)&lt;=25,1,IF(ABS(F22)&lt;=100,2,10)))</f>
        <v>1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1.9752</v>
      </c>
      <c r="T22" s="60">
        <f>MIN($T$6/100*F22,200)</f>
        <v>2.469</v>
      </c>
      <c r="U22" s="60">
        <f>MIN($U$6/100*F22,250)</f>
        <v>3.292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75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49.98</v>
      </c>
      <c r="D23" s="73">
        <f>ROUND(C23,2)</f>
        <v>49.98</v>
      </c>
      <c r="E23" s="60">
        <v>323.97</v>
      </c>
      <c r="F23" s="61">
        <v>16.46</v>
      </c>
      <c r="G23" s="74">
        <v>0</v>
      </c>
      <c r="H23" s="63">
        <f>MAX(G23,-0.12*F23)</f>
        <v>0</v>
      </c>
      <c r="I23" s="63">
        <f>IF(ABS(F23)&lt;=10,0.5,IF(ABS(F23)&lt;=25,1,IF(ABS(F23)&lt;=100,2,10)))</f>
        <v>1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1.9752</v>
      </c>
      <c r="T23" s="60">
        <f>MIN($T$6/100*F23,200)</f>
        <v>2.469</v>
      </c>
      <c r="U23" s="60">
        <f>MIN($U$6/100*F23,250)</f>
        <v>3.292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75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459.98</v>
      </c>
      <c r="F24" s="61">
        <v>16.46</v>
      </c>
      <c r="G24" s="74">
        <v>0</v>
      </c>
      <c r="H24" s="63">
        <f>MAX(G24,-0.12*F24)</f>
        <v>0</v>
      </c>
      <c r="I24" s="63">
        <f>IF(ABS(F24)&lt;=10,0.5,IF(ABS(F24)&lt;=25,1,IF(ABS(F24)&lt;=100,2,10)))</f>
        <v>1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1.9752</v>
      </c>
      <c r="T24" s="60">
        <f>MIN($T$6/100*F24,200)</f>
        <v>2.469</v>
      </c>
      <c r="U24" s="60">
        <f>MIN($U$6/100*F24,250)</f>
        <v>3.292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75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49.97</v>
      </c>
      <c r="D25" s="73">
        <f>ROUND(C25,2)</f>
        <v>49.97</v>
      </c>
      <c r="E25" s="60">
        <v>357.97</v>
      </c>
      <c r="F25" s="61">
        <v>16.46</v>
      </c>
      <c r="G25" s="74">
        <v>0</v>
      </c>
      <c r="H25" s="63">
        <f>MAX(G25,-0.12*F25)</f>
        <v>0</v>
      </c>
      <c r="I25" s="63">
        <f>IF(ABS(F25)&lt;=10,0.5,IF(ABS(F25)&lt;=25,1,IF(ABS(F25)&lt;=100,2,10)))</f>
        <v>1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1.9752</v>
      </c>
      <c r="T25" s="60">
        <f>MIN($T$6/100*F25,200)</f>
        <v>2.469</v>
      </c>
      <c r="U25" s="60">
        <f>MIN($U$6/100*F25,250)</f>
        <v>3.292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75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153.58</v>
      </c>
      <c r="F26" s="61">
        <v>16.46</v>
      </c>
      <c r="G26" s="74">
        <v>0</v>
      </c>
      <c r="H26" s="63">
        <f>MAX(G26,-0.12*F26)</f>
        <v>0</v>
      </c>
      <c r="I26" s="63">
        <f>IF(ABS(F26)&lt;=10,0.5,IF(ABS(F26)&lt;=25,1,IF(ABS(F26)&lt;=100,2,10)))</f>
        <v>1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1.9752</v>
      </c>
      <c r="T26" s="60">
        <f>MIN($T$6/100*F26,200)</f>
        <v>2.469</v>
      </c>
      <c r="U26" s="60">
        <f>MIN($U$6/100*F26,250)</f>
        <v>3.292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75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255.96</v>
      </c>
      <c r="F27" s="61">
        <v>16.46</v>
      </c>
      <c r="G27" s="74">
        <v>0</v>
      </c>
      <c r="H27" s="63">
        <f>MAX(G27,-0.12*F27)</f>
        <v>0</v>
      </c>
      <c r="I27" s="63">
        <f>IF(ABS(F27)&lt;=10,0.5,IF(ABS(F27)&lt;=25,1,IF(ABS(F27)&lt;=100,2,10)))</f>
        <v>1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1.9752</v>
      </c>
      <c r="T27" s="60">
        <f>MIN($T$6/100*F27,200)</f>
        <v>2.469</v>
      </c>
      <c r="U27" s="60">
        <f>MIN($U$6/100*F27,250)</f>
        <v>3.292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75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663.99</v>
      </c>
      <c r="F28" s="61">
        <v>16.46</v>
      </c>
      <c r="G28" s="74">
        <v>0</v>
      </c>
      <c r="H28" s="63">
        <f>MAX(G28,-0.12*F28)</f>
        <v>0</v>
      </c>
      <c r="I28" s="63">
        <f>IF(ABS(F28)&lt;=10,0.5,IF(ABS(F28)&lt;=25,1,IF(ABS(F28)&lt;=100,2,10)))</f>
        <v>1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1.9752</v>
      </c>
      <c r="T28" s="60">
        <f>MIN($T$6/100*F28,200)</f>
        <v>2.469</v>
      </c>
      <c r="U28" s="60">
        <f>MIN($U$6/100*F28,250)</f>
        <v>3.292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75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49.91</v>
      </c>
      <c r="D29" s="73">
        <f>ROUND(C29,2)</f>
        <v>49.91</v>
      </c>
      <c r="E29" s="60">
        <v>561.98</v>
      </c>
      <c r="F29" s="61">
        <v>16.46</v>
      </c>
      <c r="G29" s="74">
        <v>0</v>
      </c>
      <c r="H29" s="63">
        <f>MAX(G29,-0.12*F29)</f>
        <v>0</v>
      </c>
      <c r="I29" s="63">
        <f>IF(ABS(F29)&lt;=10,0.5,IF(ABS(F29)&lt;=25,1,IF(ABS(F29)&lt;=100,2,10)))</f>
        <v>1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1.9752</v>
      </c>
      <c r="T29" s="60">
        <f>MIN($T$6/100*F29,200)</f>
        <v>2.469</v>
      </c>
      <c r="U29" s="60">
        <f>MIN($U$6/100*F29,250)</f>
        <v>3.292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75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49.87</v>
      </c>
      <c r="D30" s="73">
        <f>ROUND(C30,2)</f>
        <v>49.87</v>
      </c>
      <c r="E30" s="60">
        <v>697.99</v>
      </c>
      <c r="F30" s="61">
        <v>16.46</v>
      </c>
      <c r="G30" s="74">
        <v>0</v>
      </c>
      <c r="H30" s="63">
        <f>MAX(G30,-0.12*F30)</f>
        <v>0</v>
      </c>
      <c r="I30" s="63">
        <f>IF(ABS(F30)&lt;=10,0.5,IF(ABS(F30)&lt;=25,1,IF(ABS(F30)&lt;=100,2,10)))</f>
        <v>1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1.9752</v>
      </c>
      <c r="T30" s="60">
        <f>MIN($T$6/100*F30,200)</f>
        <v>2.469</v>
      </c>
      <c r="U30" s="60">
        <f>MIN($U$6/100*F30,250)</f>
        <v>3.292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75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49.94</v>
      </c>
      <c r="D31" s="73">
        <f>ROUND(C31,2)</f>
        <v>49.94</v>
      </c>
      <c r="E31" s="60">
        <v>459.98</v>
      </c>
      <c r="F31" s="61">
        <v>16.46</v>
      </c>
      <c r="G31" s="74">
        <v>0</v>
      </c>
      <c r="H31" s="63">
        <f>MAX(G31,-0.12*F31)</f>
        <v>0</v>
      </c>
      <c r="I31" s="63">
        <f>IF(ABS(F31)&lt;=10,0.5,IF(ABS(F31)&lt;=25,1,IF(ABS(F31)&lt;=100,2,10)))</f>
        <v>1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1.9752</v>
      </c>
      <c r="T31" s="60">
        <f>MIN($T$6/100*F31,200)</f>
        <v>2.469</v>
      </c>
      <c r="U31" s="60">
        <f>MIN($U$6/100*F31,250)</f>
        <v>3.292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75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561.98</v>
      </c>
      <c r="F32" s="61">
        <v>16.46</v>
      </c>
      <c r="G32" s="74">
        <v>0</v>
      </c>
      <c r="H32" s="63">
        <f>MAX(G32,-0.12*F32)</f>
        <v>0</v>
      </c>
      <c r="I32" s="63">
        <f>IF(ABS(F32)&lt;=10,0.5,IF(ABS(F32)&lt;=25,1,IF(ABS(F32)&lt;=100,2,10)))</f>
        <v>1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1.9752</v>
      </c>
      <c r="T32" s="60">
        <f>MIN($T$6/100*F32,200)</f>
        <v>2.469</v>
      </c>
      <c r="U32" s="60">
        <f>MIN($U$6/100*F32,250)</f>
        <v>3.292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75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49.88</v>
      </c>
      <c r="D33" s="73">
        <f>ROUND(C33,2)</f>
        <v>49.88</v>
      </c>
      <c r="E33" s="60">
        <v>663.99</v>
      </c>
      <c r="F33" s="61">
        <v>16.46</v>
      </c>
      <c r="G33" s="74">
        <v>0</v>
      </c>
      <c r="H33" s="63">
        <f>MAX(G33,-0.12*F33)</f>
        <v>0</v>
      </c>
      <c r="I33" s="63">
        <f>IF(ABS(F33)&lt;=10,0.5,IF(ABS(F33)&lt;=25,1,IF(ABS(F33)&lt;=100,2,10)))</f>
        <v>1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1.9752</v>
      </c>
      <c r="T33" s="60">
        <f>MIN($T$6/100*F33,200)</f>
        <v>2.469</v>
      </c>
      <c r="U33" s="60">
        <f>MIN($U$6/100*F33,250)</f>
        <v>3.292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75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49.85</v>
      </c>
      <c r="D34" s="73">
        <f>ROUND(C34,2)</f>
        <v>49.85</v>
      </c>
      <c r="E34" s="60">
        <v>766</v>
      </c>
      <c r="F34" s="61">
        <v>16.46</v>
      </c>
      <c r="G34" s="74">
        <v>0</v>
      </c>
      <c r="H34" s="63">
        <f>MAX(G34,-0.12*F34)</f>
        <v>0</v>
      </c>
      <c r="I34" s="63">
        <f>IF(ABS(F34)&lt;=10,0.5,IF(ABS(F34)&lt;=25,1,IF(ABS(F34)&lt;=100,2,10)))</f>
        <v>1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1.9752</v>
      </c>
      <c r="T34" s="60">
        <f>MIN($T$6/100*F34,200)</f>
        <v>2.469</v>
      </c>
      <c r="U34" s="60">
        <f>MIN($U$6/100*F34,250)</f>
        <v>3.292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75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49.77</v>
      </c>
      <c r="D35" s="73">
        <f>ROUND(C35,2)</f>
        <v>49.77</v>
      </c>
      <c r="E35" s="60">
        <v>800</v>
      </c>
      <c r="F35" s="61">
        <v>16.46</v>
      </c>
      <c r="G35" s="74">
        <v>0</v>
      </c>
      <c r="H35" s="63">
        <f>MAX(G35,-0.12*F35)</f>
        <v>0</v>
      </c>
      <c r="I35" s="63">
        <f>IF(ABS(F35)&lt;=10,0.5,IF(ABS(F35)&lt;=25,1,IF(ABS(F35)&lt;=100,2,10)))</f>
        <v>1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1.9752</v>
      </c>
      <c r="T35" s="60">
        <f>MIN($T$6/100*F35,200)</f>
        <v>2.469</v>
      </c>
      <c r="U35" s="60">
        <f>MIN($U$6/100*F35,250)</f>
        <v>3.292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75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49.86</v>
      </c>
      <c r="D36" s="73">
        <f>ROUND(C36,2)</f>
        <v>49.86</v>
      </c>
      <c r="E36" s="60">
        <v>732</v>
      </c>
      <c r="F36" s="61">
        <v>16.46</v>
      </c>
      <c r="G36" s="74">
        <v>0</v>
      </c>
      <c r="H36" s="63">
        <f>MAX(G36,-0.12*F36)</f>
        <v>0</v>
      </c>
      <c r="I36" s="63">
        <f>IF(ABS(F36)&lt;=10,0.5,IF(ABS(F36)&lt;=25,1,IF(ABS(F36)&lt;=100,2,10)))</f>
        <v>1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1.9752</v>
      </c>
      <c r="T36" s="60">
        <f>MIN($T$6/100*F36,200)</f>
        <v>2.469</v>
      </c>
      <c r="U36" s="60">
        <f>MIN($U$6/100*F36,250)</f>
        <v>3.292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75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49.78</v>
      </c>
      <c r="D37" s="73">
        <f>ROUND(C37,2)</f>
        <v>49.78</v>
      </c>
      <c r="E37" s="60">
        <v>800</v>
      </c>
      <c r="F37" s="61">
        <v>16.46</v>
      </c>
      <c r="G37" s="74">
        <v>0</v>
      </c>
      <c r="H37" s="63">
        <f>MAX(G37,-0.12*F37)</f>
        <v>0</v>
      </c>
      <c r="I37" s="63">
        <f>IF(ABS(F37)&lt;=10,0.5,IF(ABS(F37)&lt;=25,1,IF(ABS(F37)&lt;=100,2,10)))</f>
        <v>1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1.9752</v>
      </c>
      <c r="T37" s="60">
        <f>MIN($T$6/100*F37,200)</f>
        <v>2.469</v>
      </c>
      <c r="U37" s="60">
        <f>MIN($U$6/100*F37,250)</f>
        <v>3.292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75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289.96</v>
      </c>
      <c r="F38" s="61">
        <v>16.46</v>
      </c>
      <c r="G38" s="74">
        <v>0</v>
      </c>
      <c r="H38" s="63">
        <f>MAX(G38,-0.12*F38)</f>
        <v>0</v>
      </c>
      <c r="I38" s="63">
        <f>IF(ABS(F38)&lt;=10,0.5,IF(ABS(F38)&lt;=25,1,IF(ABS(F38)&lt;=100,2,10)))</f>
        <v>1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1.9752</v>
      </c>
      <c r="T38" s="60">
        <f>MIN($T$6/100*F38,200)</f>
        <v>2.469</v>
      </c>
      <c r="U38" s="60">
        <f>MIN($U$6/100*F38,250)</f>
        <v>3.292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50.01</v>
      </c>
      <c r="D39" s="73">
        <f>ROUND(C39,2)</f>
        <v>50.01</v>
      </c>
      <c r="E39" s="60">
        <v>204.77</v>
      </c>
      <c r="F39" s="61">
        <v>16.46</v>
      </c>
      <c r="G39" s="74">
        <v>0</v>
      </c>
      <c r="H39" s="63">
        <f>MAX(G39,-0.12*F39)</f>
        <v>0</v>
      </c>
      <c r="I39" s="63">
        <f>IF(ABS(F39)&lt;=10,0.5,IF(ABS(F39)&lt;=25,1,IF(ABS(F39)&lt;=100,2,10)))</f>
        <v>1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1.9752</v>
      </c>
      <c r="T39" s="60">
        <f>MIN($T$6/100*F39,200)</f>
        <v>2.469</v>
      </c>
      <c r="U39" s="60">
        <f>MIN($U$6/100*F39,250)</f>
        <v>3.292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49.98</v>
      </c>
      <c r="D40" s="73">
        <f>ROUND(C40,2)</f>
        <v>49.98</v>
      </c>
      <c r="E40" s="60">
        <v>323.97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75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255.96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75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357.97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75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102.38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75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493.98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75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49.95</v>
      </c>
      <c r="D45" s="73">
        <f>ROUND(C45,2)</f>
        <v>49.95</v>
      </c>
      <c r="E45" s="60">
        <v>425.97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75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255.96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75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204.77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75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49.96</v>
      </c>
      <c r="D48" s="73">
        <f>ROUND(C48,2)</f>
        <v>49.96</v>
      </c>
      <c r="E48" s="60">
        <v>391.97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75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391.97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75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255.96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75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323.97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75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49.92</v>
      </c>
      <c r="D52" s="73">
        <f>ROUND(C52,2)</f>
        <v>49.92</v>
      </c>
      <c r="E52" s="60">
        <v>527.98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75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49.88</v>
      </c>
      <c r="D53" s="73">
        <f>ROUND(C53,2)</f>
        <v>49.88</v>
      </c>
      <c r="E53" s="60">
        <v>663.99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75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49.88</v>
      </c>
      <c r="D54" s="73">
        <f>ROUND(C54,2)</f>
        <v>49.88</v>
      </c>
      <c r="E54" s="60">
        <v>663.99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75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204.77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75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425.97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75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527.98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75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</v>
      </c>
      <c r="D58" s="73">
        <f>ROUND(C58,2)</f>
        <v>49.9</v>
      </c>
      <c r="E58" s="60">
        <v>595.99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75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49.92</v>
      </c>
      <c r="D59" s="73">
        <f>ROUND(C59,2)</f>
        <v>49.92</v>
      </c>
      <c r="E59" s="60">
        <v>527.98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75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255.96</v>
      </c>
      <c r="F60" s="61">
        <v>11.27</v>
      </c>
      <c r="G60" s="74">
        <v>0</v>
      </c>
      <c r="H60" s="63">
        <f>MAX(G60,-0.12*F60)</f>
        <v>0</v>
      </c>
      <c r="I60" s="63">
        <f>IF(ABS(F60)&lt;=10,0.5,IF(ABS(F60)&lt;=25,1,IF(ABS(F60)&lt;=100,2,10)))</f>
        <v>1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1.3524</v>
      </c>
      <c r="T60" s="60">
        <f>MIN($T$6/100*F60,200)</f>
        <v>1.6905</v>
      </c>
      <c r="U60" s="60">
        <f>MIN($U$6/100*F60,250)</f>
        <v>2.254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75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323.97</v>
      </c>
      <c r="F61" s="61">
        <v>11.27</v>
      </c>
      <c r="G61" s="74">
        <v>0</v>
      </c>
      <c r="H61" s="63">
        <f>MAX(G61,-0.12*F61)</f>
        <v>0</v>
      </c>
      <c r="I61" s="63">
        <f>IF(ABS(F61)&lt;=10,0.5,IF(ABS(F61)&lt;=25,1,IF(ABS(F61)&lt;=100,2,10)))</f>
        <v>1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1.3524</v>
      </c>
      <c r="T61" s="60">
        <f>MIN($T$6/100*F61,200)</f>
        <v>1.6905</v>
      </c>
      <c r="U61" s="60">
        <f>MIN($U$6/100*F61,250)</f>
        <v>2.254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75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391.97</v>
      </c>
      <c r="F62" s="61">
        <v>11.27</v>
      </c>
      <c r="G62" s="74">
        <v>0</v>
      </c>
      <c r="H62" s="63">
        <f>MAX(G62,-0.12*F62)</f>
        <v>0</v>
      </c>
      <c r="I62" s="63">
        <f>IF(ABS(F62)&lt;=10,0.5,IF(ABS(F62)&lt;=25,1,IF(ABS(F62)&lt;=100,2,10)))</f>
        <v>1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1.3524</v>
      </c>
      <c r="T62" s="60">
        <f>MIN($T$6/100*F62,200)</f>
        <v>1.6905</v>
      </c>
      <c r="U62" s="60">
        <f>MIN($U$6/100*F62,250)</f>
        <v>2.254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49.94</v>
      </c>
      <c r="D63" s="73">
        <f>ROUND(C63,2)</f>
        <v>49.94</v>
      </c>
      <c r="E63" s="60">
        <v>459.98</v>
      </c>
      <c r="F63" s="61">
        <v>11.27</v>
      </c>
      <c r="G63" s="74">
        <v>0</v>
      </c>
      <c r="H63" s="63">
        <f>MAX(G63,-0.12*F63)</f>
        <v>0</v>
      </c>
      <c r="I63" s="63">
        <f>IF(ABS(F63)&lt;=10,0.5,IF(ABS(F63)&lt;=25,1,IF(ABS(F63)&lt;=100,2,10)))</f>
        <v>1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1.3524</v>
      </c>
      <c r="T63" s="60">
        <f>MIN($T$6/100*F63,200)</f>
        <v>1.6905</v>
      </c>
      <c r="U63" s="60">
        <f>MIN($U$6/100*F63,250)</f>
        <v>2.254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75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49.93</v>
      </c>
      <c r="D64" s="73">
        <f>ROUND(C64,2)</f>
        <v>49.93</v>
      </c>
      <c r="E64" s="60">
        <v>493.98</v>
      </c>
      <c r="F64" s="61">
        <v>11.27</v>
      </c>
      <c r="G64" s="74">
        <v>0</v>
      </c>
      <c r="H64" s="63">
        <f>MAX(G64,-0.12*F64)</f>
        <v>0</v>
      </c>
      <c r="I64" s="63">
        <f>IF(ABS(F64)&lt;=10,0.5,IF(ABS(F64)&lt;=25,1,IF(ABS(F64)&lt;=100,2,10)))</f>
        <v>1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1.3524</v>
      </c>
      <c r="T64" s="60">
        <f>MIN($T$6/100*F64,200)</f>
        <v>1.6905</v>
      </c>
      <c r="U64" s="60">
        <f>MIN($U$6/100*F64,250)</f>
        <v>2.254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75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49.84</v>
      </c>
      <c r="D65" s="73">
        <f>ROUND(C65,2)</f>
        <v>49.84</v>
      </c>
      <c r="E65" s="60">
        <v>800</v>
      </c>
      <c r="F65" s="61">
        <v>11.27</v>
      </c>
      <c r="G65" s="74">
        <v>0</v>
      </c>
      <c r="H65" s="63">
        <f>MAX(G65,-0.12*F65)</f>
        <v>0</v>
      </c>
      <c r="I65" s="63">
        <f>IF(ABS(F65)&lt;=10,0.5,IF(ABS(F65)&lt;=25,1,IF(ABS(F65)&lt;=100,2,10)))</f>
        <v>1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1.3524</v>
      </c>
      <c r="T65" s="60">
        <f>MIN($T$6/100*F65,200)</f>
        <v>1.6905</v>
      </c>
      <c r="U65" s="60">
        <f>MIN($U$6/100*F65,250)</f>
        <v>2.254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75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595.99</v>
      </c>
      <c r="F66" s="61">
        <v>11.27</v>
      </c>
      <c r="G66" s="74">
        <v>0</v>
      </c>
      <c r="H66" s="63">
        <f>MAX(G66,-0.12*F66)</f>
        <v>0</v>
      </c>
      <c r="I66" s="63">
        <f>IF(ABS(F66)&lt;=10,0.5,IF(ABS(F66)&lt;=25,1,IF(ABS(F66)&lt;=100,2,10)))</f>
        <v>1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1.3524</v>
      </c>
      <c r="T66" s="60">
        <f>MIN($T$6/100*F66,200)</f>
        <v>1.6905</v>
      </c>
      <c r="U66" s="60">
        <f>MIN($U$6/100*F66,250)</f>
        <v>2.254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75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</v>
      </c>
      <c r="D67" s="73">
        <f>ROUND(C67,2)</f>
        <v>49.9</v>
      </c>
      <c r="E67" s="60">
        <v>595.99</v>
      </c>
      <c r="F67" s="61">
        <v>11.27</v>
      </c>
      <c r="G67" s="74">
        <v>0</v>
      </c>
      <c r="H67" s="63">
        <f>MAX(G67,-0.12*F67)</f>
        <v>0</v>
      </c>
      <c r="I67" s="63">
        <f>IF(ABS(F67)&lt;=10,0.5,IF(ABS(F67)&lt;=25,1,IF(ABS(F67)&lt;=100,2,10)))</f>
        <v>1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1.3524</v>
      </c>
      <c r="T67" s="60">
        <f>MIN($T$6/100*F67,200)</f>
        <v>1.6905</v>
      </c>
      <c r="U67" s="60">
        <f>MIN($U$6/100*F67,250)</f>
        <v>2.254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75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357.97</v>
      </c>
      <c r="F68" s="61">
        <v>11.27</v>
      </c>
      <c r="G68" s="74">
        <v>0</v>
      </c>
      <c r="H68" s="63">
        <f>MAX(G68,-0.12*F68)</f>
        <v>0</v>
      </c>
      <c r="I68" s="63">
        <f>IF(ABS(F68)&lt;=10,0.5,IF(ABS(F68)&lt;=25,1,IF(ABS(F68)&lt;=100,2,10)))</f>
        <v>1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1.3524</v>
      </c>
      <c r="T68" s="60">
        <f>MIN($T$6/100*F68,200)</f>
        <v>1.6905</v>
      </c>
      <c r="U68" s="60">
        <f>MIN($U$6/100*F68,250)</f>
        <v>2.254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75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49.85</v>
      </c>
      <c r="D69" s="73">
        <f>ROUND(C69,2)</f>
        <v>49.85</v>
      </c>
      <c r="E69" s="60">
        <v>766</v>
      </c>
      <c r="F69" s="61">
        <v>11.27</v>
      </c>
      <c r="G69" s="74">
        <v>0</v>
      </c>
      <c r="H69" s="63">
        <f>MAX(G69,-0.12*F69)</f>
        <v>0</v>
      </c>
      <c r="I69" s="63">
        <f>IF(ABS(F69)&lt;=10,0.5,IF(ABS(F69)&lt;=25,1,IF(ABS(F69)&lt;=100,2,10)))</f>
        <v>1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1.3524</v>
      </c>
      <c r="T69" s="60">
        <f>MIN($T$6/100*F69,200)</f>
        <v>1.6905</v>
      </c>
      <c r="U69" s="60">
        <f>MIN($U$6/100*F69,250)</f>
        <v>2.254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75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323.97</v>
      </c>
      <c r="F70" s="61">
        <v>11.27</v>
      </c>
      <c r="G70" s="74">
        <v>0</v>
      </c>
      <c r="H70" s="63">
        <f>MAX(G70,-0.12*F70)</f>
        <v>0</v>
      </c>
      <c r="I70" s="63">
        <f>IF(ABS(F70)&lt;=10,0.5,IF(ABS(F70)&lt;=25,1,IF(ABS(F70)&lt;=100,2,10)))</f>
        <v>1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1.3524</v>
      </c>
      <c r="T70" s="60">
        <f>MIN($T$6/100*F70,200)</f>
        <v>1.6905</v>
      </c>
      <c r="U70" s="60">
        <f>MIN($U$6/100*F70,250)</f>
        <v>2.254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75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459.98</v>
      </c>
      <c r="F71" s="61">
        <v>11.27</v>
      </c>
      <c r="G71" s="74">
        <v>0</v>
      </c>
      <c r="H71" s="63">
        <f>MAX(G71,-0.12*F71)</f>
        <v>0</v>
      </c>
      <c r="I71" s="63">
        <f>IF(ABS(F71)&lt;=10,0.5,IF(ABS(F71)&lt;=25,1,IF(ABS(F71)&lt;=100,2,10)))</f>
        <v>1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1.3524</v>
      </c>
      <c r="T71" s="60">
        <f>MIN($T$6/100*F71,200)</f>
        <v>1.6905</v>
      </c>
      <c r="U71" s="60">
        <f>MIN($U$6/100*F71,250)</f>
        <v>2.254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75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51.19</v>
      </c>
      <c r="F72" s="61">
        <v>11.27</v>
      </c>
      <c r="G72" s="74">
        <v>0</v>
      </c>
      <c r="H72" s="63">
        <f>MAX(G72,-0.12*F72)</f>
        <v>0</v>
      </c>
      <c r="I72" s="63">
        <f>IF(ABS(F72)&lt;=10,0.5,IF(ABS(F72)&lt;=25,1,IF(ABS(F72)&lt;=100,2,10)))</f>
        <v>1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1.3524</v>
      </c>
      <c r="T72" s="60">
        <f>MIN($T$6/100*F72,200)</f>
        <v>1.6905</v>
      </c>
      <c r="U72" s="60">
        <f>MIN($U$6/100*F72,250)</f>
        <v>2.254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75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49.95</v>
      </c>
      <c r="D73" s="73">
        <f>ROUND(C73,2)</f>
        <v>49.95</v>
      </c>
      <c r="E73" s="60">
        <v>425.97</v>
      </c>
      <c r="F73" s="61">
        <v>11.27</v>
      </c>
      <c r="G73" s="74">
        <v>0</v>
      </c>
      <c r="H73" s="63">
        <f>MAX(G73,-0.12*F73)</f>
        <v>0</v>
      </c>
      <c r="I73" s="63">
        <f>IF(ABS(F73)&lt;=10,0.5,IF(ABS(F73)&lt;=25,1,IF(ABS(F73)&lt;=100,2,10)))</f>
        <v>1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1.3524</v>
      </c>
      <c r="T73" s="60">
        <f>MIN($T$6/100*F73,200)</f>
        <v>1.6905</v>
      </c>
      <c r="U73" s="60">
        <f>MIN($U$6/100*F73,250)</f>
        <v>2.254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75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49.93</v>
      </c>
      <c r="D74" s="73">
        <f>ROUND(C74,2)</f>
        <v>49.93</v>
      </c>
      <c r="E74" s="60">
        <v>493.98</v>
      </c>
      <c r="F74" s="61">
        <v>11.27</v>
      </c>
      <c r="G74" s="74">
        <v>0</v>
      </c>
      <c r="H74" s="63">
        <f>MAX(G74,-0.12*F74)</f>
        <v>0</v>
      </c>
      <c r="I74" s="63">
        <f>IF(ABS(F74)&lt;=10,0.5,IF(ABS(F74)&lt;=25,1,IF(ABS(F74)&lt;=100,2,10)))</f>
        <v>1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1.3524</v>
      </c>
      <c r="T74" s="60">
        <f>MIN($T$6/100*F74,200)</f>
        <v>1.6905</v>
      </c>
      <c r="U74" s="60">
        <f>MIN($U$6/100*F74,250)</f>
        <v>2.254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75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357.97</v>
      </c>
      <c r="F75" s="61">
        <v>11.27</v>
      </c>
      <c r="G75" s="74">
        <v>0</v>
      </c>
      <c r="H75" s="63">
        <f>MAX(G75,-0.12*F75)</f>
        <v>0</v>
      </c>
      <c r="I75" s="63">
        <f>IF(ABS(F75)&lt;=10,0.5,IF(ABS(F75)&lt;=25,1,IF(ABS(F75)&lt;=100,2,10)))</f>
        <v>1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1.3524</v>
      </c>
      <c r="T75" s="60">
        <f>MIN($T$6/100*F75,200)</f>
        <v>1.6905</v>
      </c>
      <c r="U75" s="60">
        <f>MIN($U$6/100*F75,250)</f>
        <v>2.254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75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255.96</v>
      </c>
      <c r="F76" s="61">
        <v>11.27</v>
      </c>
      <c r="G76" s="74">
        <v>0</v>
      </c>
      <c r="H76" s="63">
        <f>MAX(G76,-0.12*F76)</f>
        <v>0</v>
      </c>
      <c r="I76" s="63">
        <f>IF(ABS(F76)&lt;=10,0.5,IF(ABS(F76)&lt;=25,1,IF(ABS(F76)&lt;=100,2,10)))</f>
        <v>1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1.3524</v>
      </c>
      <c r="T76" s="60">
        <f>MIN($T$6/100*F76,200)</f>
        <v>1.6905</v>
      </c>
      <c r="U76" s="60">
        <f>MIN($U$6/100*F76,250)</f>
        <v>2.254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75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459.98</v>
      </c>
      <c r="F77" s="61">
        <v>11.27</v>
      </c>
      <c r="G77" s="74">
        <v>0</v>
      </c>
      <c r="H77" s="63">
        <f>MAX(G77,-0.12*F77)</f>
        <v>0</v>
      </c>
      <c r="I77" s="63">
        <f>IF(ABS(F77)&lt;=10,0.5,IF(ABS(F77)&lt;=25,1,IF(ABS(F77)&lt;=100,2,10)))</f>
        <v>1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1.3524</v>
      </c>
      <c r="T77" s="60">
        <f>MIN($T$6/100*F77,200)</f>
        <v>1.6905</v>
      </c>
      <c r="U77" s="60">
        <f>MIN($U$6/100*F77,250)</f>
        <v>2.254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75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357.97</v>
      </c>
      <c r="F78" s="61">
        <v>11.27</v>
      </c>
      <c r="G78" s="74">
        <v>0</v>
      </c>
      <c r="H78" s="63">
        <f>MAX(G78,-0.12*F78)</f>
        <v>0</v>
      </c>
      <c r="I78" s="63">
        <f>IF(ABS(F78)&lt;=10,0.5,IF(ABS(F78)&lt;=25,1,IF(ABS(F78)&lt;=100,2,10)))</f>
        <v>1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1.3524</v>
      </c>
      <c r="T78" s="60">
        <f>MIN($T$6/100*F78,200)</f>
        <v>1.6905</v>
      </c>
      <c r="U78" s="60">
        <f>MIN($U$6/100*F78,250)</f>
        <v>2.254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75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204.77</v>
      </c>
      <c r="F79" s="61">
        <v>11.27</v>
      </c>
      <c r="G79" s="74">
        <v>0</v>
      </c>
      <c r="H79" s="63">
        <f>MAX(G79,-0.12*F79)</f>
        <v>0</v>
      </c>
      <c r="I79" s="63">
        <f>IF(ABS(F79)&lt;=10,0.5,IF(ABS(F79)&lt;=25,1,IF(ABS(F79)&lt;=100,2,10)))</f>
        <v>1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1.3524</v>
      </c>
      <c r="T79" s="60">
        <f>MIN($T$6/100*F79,200)</f>
        <v>1.6905</v>
      </c>
      <c r="U79" s="60">
        <f>MIN($U$6/100*F79,250)</f>
        <v>2.254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75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50.08</v>
      </c>
      <c r="D80" s="73">
        <f>ROUND(C80,2)</f>
        <v>50.08</v>
      </c>
      <c r="E80" s="60">
        <v>0</v>
      </c>
      <c r="F80" s="61">
        <v>11.27</v>
      </c>
      <c r="G80" s="74">
        <v>0</v>
      </c>
      <c r="H80" s="63">
        <f>MAX(G80,-0.12*F80)</f>
        <v>0</v>
      </c>
      <c r="I80" s="63">
        <f>IF(ABS(F80)&lt;=10,0.5,IF(ABS(F80)&lt;=25,1,IF(ABS(F80)&lt;=100,2,10)))</f>
        <v>1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1.3524</v>
      </c>
      <c r="T80" s="60">
        <f>MIN($T$6/100*F80,200)</f>
        <v>1.6905</v>
      </c>
      <c r="U80" s="60">
        <f>MIN($U$6/100*F80,250)</f>
        <v>2.254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75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425.97</v>
      </c>
      <c r="F81" s="61">
        <v>11.27</v>
      </c>
      <c r="G81" s="74">
        <v>0</v>
      </c>
      <c r="H81" s="63">
        <f>MAX(G81,-0.12*F81)</f>
        <v>0</v>
      </c>
      <c r="I81" s="63">
        <f>IF(ABS(F81)&lt;=10,0.5,IF(ABS(F81)&lt;=25,1,IF(ABS(F81)&lt;=100,2,10)))</f>
        <v>1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1.3524</v>
      </c>
      <c r="T81" s="60">
        <f>MIN($T$6/100*F81,200)</f>
        <v>1.6905</v>
      </c>
      <c r="U81" s="60">
        <f>MIN($U$6/100*F81,250)</f>
        <v>2.254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75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49.86</v>
      </c>
      <c r="D82" s="73">
        <f>ROUND(C82,2)</f>
        <v>49.86</v>
      </c>
      <c r="E82" s="60">
        <v>732</v>
      </c>
      <c r="F82" s="61">
        <v>11.27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1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1.3524</v>
      </c>
      <c r="T82" s="60">
        <f>MIN($T$6/100*F82,200)</f>
        <v>1.6905</v>
      </c>
      <c r="U82" s="60">
        <f>MIN($U$6/100*F82,250)</f>
        <v>2.254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75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49.88</v>
      </c>
      <c r="D83" s="73">
        <f>ROUND(C83,2)</f>
        <v>49.88</v>
      </c>
      <c r="E83" s="60">
        <v>663.99</v>
      </c>
      <c r="F83" s="61">
        <v>11.27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1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1.3524</v>
      </c>
      <c r="T83" s="60">
        <f>MIN($T$6/100*F83,200)</f>
        <v>1.6905</v>
      </c>
      <c r="U83" s="60">
        <f>MIN($U$6/100*F83,250)</f>
        <v>2.254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75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49.96</v>
      </c>
      <c r="D84" s="73">
        <f>ROUND(C84,2)</f>
        <v>49.96</v>
      </c>
      <c r="E84" s="60">
        <v>391.97</v>
      </c>
      <c r="F84" s="61">
        <v>11.27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1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1.3524</v>
      </c>
      <c r="T84" s="60">
        <f>MIN($T$6/100*F84,200)</f>
        <v>1.6905</v>
      </c>
      <c r="U84" s="60">
        <f>MIN($U$6/100*F84,250)</f>
        <v>2.254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75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49.94</v>
      </c>
      <c r="D85" s="73">
        <f>ROUND(C85,2)</f>
        <v>49.94</v>
      </c>
      <c r="E85" s="60">
        <v>459.98</v>
      </c>
      <c r="F85" s="61">
        <v>11.27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1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1.3524</v>
      </c>
      <c r="T85" s="60">
        <f>MIN($T$6/100*F85,200)</f>
        <v>1.6905</v>
      </c>
      <c r="U85" s="60">
        <f>MIN($U$6/100*F85,250)</f>
        <v>2.254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75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49.95</v>
      </c>
      <c r="D86" s="73">
        <f>ROUND(C86,2)</f>
        <v>49.95</v>
      </c>
      <c r="E86" s="60">
        <v>425.97</v>
      </c>
      <c r="F86" s="61">
        <v>11.27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1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1.3524</v>
      </c>
      <c r="T86" s="60">
        <f>MIN($T$6/100*F86,200)</f>
        <v>1.6905</v>
      </c>
      <c r="U86" s="60">
        <f>MIN($U$6/100*F86,250)</f>
        <v>2.254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75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323.97</v>
      </c>
      <c r="F87" s="61">
        <v>11.27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1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1.3524</v>
      </c>
      <c r="T87" s="60">
        <f>MIN($T$6/100*F87,200)</f>
        <v>1.6905</v>
      </c>
      <c r="U87" s="60">
        <f>MIN($U$6/100*F87,250)</f>
        <v>2.254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75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49.97</v>
      </c>
      <c r="D88" s="73">
        <f>ROUND(C88,2)</f>
        <v>49.97</v>
      </c>
      <c r="E88" s="60">
        <v>357.97</v>
      </c>
      <c r="F88" s="61">
        <v>11.27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1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1.3524</v>
      </c>
      <c r="T88" s="60">
        <f>MIN($T$6/100*F88,200)</f>
        <v>1.6905</v>
      </c>
      <c r="U88" s="60">
        <f>MIN($U$6/100*F88,250)</f>
        <v>2.254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75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527.98</v>
      </c>
      <c r="F89" s="61">
        <v>11.27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1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1.3524</v>
      </c>
      <c r="T89" s="60">
        <f>MIN($T$6/100*F89,200)</f>
        <v>1.6905</v>
      </c>
      <c r="U89" s="60">
        <f>MIN($U$6/100*F89,250)</f>
        <v>2.254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75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49.94</v>
      </c>
      <c r="D90" s="73">
        <f>ROUND(C90,2)</f>
        <v>49.94</v>
      </c>
      <c r="E90" s="60">
        <v>459.98</v>
      </c>
      <c r="F90" s="61">
        <v>11.27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1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1.3524</v>
      </c>
      <c r="T90" s="60">
        <f>MIN($T$6/100*F90,200)</f>
        <v>1.6905</v>
      </c>
      <c r="U90" s="60">
        <f>MIN($U$6/100*F90,250)</f>
        <v>2.254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75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</v>
      </c>
      <c r="D91" s="73">
        <f>ROUND(C91,2)</f>
        <v>50</v>
      </c>
      <c r="E91" s="60">
        <v>255.96</v>
      </c>
      <c r="F91" s="61">
        <v>11.27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1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1.3524</v>
      </c>
      <c r="T91" s="60">
        <f>MIN($T$6/100*F91,200)</f>
        <v>1.6905</v>
      </c>
      <c r="U91" s="60">
        <f>MIN($U$6/100*F91,250)</f>
        <v>2.254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75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357.97</v>
      </c>
      <c r="F92" s="61">
        <v>11.27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1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1.3524</v>
      </c>
      <c r="T92" s="60">
        <f>MIN($T$6/100*F92,200)</f>
        <v>1.6905</v>
      </c>
      <c r="U92" s="60">
        <f>MIN($U$6/100*F92,250)</f>
        <v>2.254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75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153.58</v>
      </c>
      <c r="F93" s="61">
        <v>11.27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1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1.3524</v>
      </c>
      <c r="T93" s="60">
        <f>MIN($T$6/100*F93,200)</f>
        <v>1.6905</v>
      </c>
      <c r="U93" s="60">
        <f>MIN($U$6/100*F93,250)</f>
        <v>2.254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75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204.77</v>
      </c>
      <c r="F94" s="61">
        <v>11.27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1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1.3524</v>
      </c>
      <c r="T94" s="60">
        <f>MIN($T$6/100*F94,200)</f>
        <v>1.6905</v>
      </c>
      <c r="U94" s="60">
        <f>MIN($U$6/100*F94,250)</f>
        <v>2.254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75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102.38</v>
      </c>
      <c r="F95" s="61">
        <v>11.27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1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1.3524</v>
      </c>
      <c r="T95" s="60">
        <f>MIN($T$6/100*F95,200)</f>
        <v>1.6905</v>
      </c>
      <c r="U95" s="60">
        <f>MIN($U$6/100*F95,250)</f>
        <v>2.254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75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289.96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75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357.97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75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289.96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75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357.97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75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323.97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75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49.97</v>
      </c>
      <c r="D101" s="73">
        <f>ROUND(C101,2)</f>
        <v>49.97</v>
      </c>
      <c r="E101" s="60">
        <v>357.97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75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425.97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75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49.91</v>
      </c>
      <c r="D103" s="98">
        <f>ROUND(C103,2)</f>
        <v>49.91</v>
      </c>
      <c r="E103" s="99">
        <v>561.98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07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49.95822916666666</v>
      </c>
      <c r="D104" s="110">
        <f>ROUND(C104,2)</f>
        <v>49.96</v>
      </c>
      <c r="E104" s="111">
        <f>AVERAGE(E6:E103)</f>
        <v>386.2137500000001</v>
      </c>
      <c r="F104" s="111">
        <f>AVERAGE(F6:F103)</f>
        <v>9.712916666666658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51.1924</v>
      </c>
      <c r="AH152" s="86">
        <f>MIN(AG152,$C$2)</f>
        <v>51.1924</v>
      </c>
    </row>
    <row r="153" spans="1:37" customHeight="1" ht="16">
      <c r="AE153" s="16"/>
      <c r="AF153" s="133">
        <f>ROUND((AF152-0.01),2)</f>
        <v>50.03</v>
      </c>
      <c r="AG153" s="134">
        <f>2*$A$2/5</f>
        <v>102.3848</v>
      </c>
      <c r="AH153" s="86">
        <f>MIN(AG153,$C$2)</f>
        <v>102.3848</v>
      </c>
    </row>
    <row r="154" spans="1:37" customHeight="1" ht="16">
      <c r="AE154" s="16"/>
      <c r="AF154" s="133">
        <f>ROUND((AF153-0.01),2)</f>
        <v>50.02</v>
      </c>
      <c r="AG154" s="134">
        <f>3*$A$2/5</f>
        <v>153.5772</v>
      </c>
      <c r="AH154" s="86">
        <f>MIN(AG154,$C$2)</f>
        <v>153.5772</v>
      </c>
    </row>
    <row r="155" spans="1:37" customHeight="1" ht="16">
      <c r="AE155" s="16"/>
      <c r="AF155" s="133">
        <f>ROUND((AF154-0.01),2)</f>
        <v>50.01</v>
      </c>
      <c r="AG155" s="134">
        <f>4*$A$2/5</f>
        <v>204.7696</v>
      </c>
      <c r="AH155" s="86">
        <f>MIN(AG155,$C$2)</f>
        <v>204.7696</v>
      </c>
    </row>
    <row r="156" spans="1:37" customHeight="1" ht="16">
      <c r="AE156" s="16"/>
      <c r="AF156" s="133">
        <f>ROUND((AF155-0.01),2)</f>
        <v>50</v>
      </c>
      <c r="AG156" s="134">
        <f>5*$A$2/5</f>
        <v>255.962</v>
      </c>
      <c r="AH156" s="86">
        <f>MIN(AG156,$C$2)</f>
        <v>255.962</v>
      </c>
    </row>
    <row r="157" spans="1:37" customHeight="1" ht="16">
      <c r="AE157" s="16"/>
      <c r="AF157" s="133">
        <f>ROUND((AF156-0.01),2)</f>
        <v>49.99</v>
      </c>
      <c r="AG157" s="134">
        <f>50+15*$A$2/16</f>
        <v>289.964375</v>
      </c>
      <c r="AH157" s="86">
        <f>MIN(AG157,$C$2)</f>
        <v>289.964375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323.96675</v>
      </c>
      <c r="AH158" s="86">
        <f>MIN(AG158,$C$2)</f>
        <v>323.96675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357.969125</v>
      </c>
      <c r="AH159" s="86">
        <f>MIN(AG159,$C$2)</f>
        <v>357.969125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391.9715</v>
      </c>
      <c r="AH160" s="86">
        <f>MIN(AG160,$C$2)</f>
        <v>391.9715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425.973875</v>
      </c>
      <c r="AH161" s="86">
        <f>MIN(AG161,$C$2)</f>
        <v>425.973875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459.97625</v>
      </c>
      <c r="AH162" s="86">
        <f>MIN(AG162,$C$2)</f>
        <v>459.97625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493.978625</v>
      </c>
      <c r="AH163" s="86">
        <f>MIN(AG163,$C$2)</f>
        <v>493.978625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527.981</v>
      </c>
      <c r="AH164" s="135">
        <f>MIN(AG164,$C$2)</f>
        <v>527.981</v>
      </c>
    </row>
    <row r="165" spans="1:37" customHeight="1" ht="15">
      <c r="AE165" s="16"/>
      <c r="AF165" s="133">
        <f>ROUND((AF164-0.01),2)</f>
        <v>49.91</v>
      </c>
      <c r="AG165" s="134">
        <f>450+7*$A$2/16</f>
        <v>561.983375</v>
      </c>
      <c r="AH165" s="135">
        <f>MIN(AG165,$C$2)</f>
        <v>561.983375</v>
      </c>
    </row>
    <row r="166" spans="1:37" customHeight="1" ht="15">
      <c r="AE166" s="16"/>
      <c r="AF166" s="133">
        <f>ROUND((AF165-0.01),2)</f>
        <v>49.9</v>
      </c>
      <c r="AG166" s="134">
        <f>500+6*$A$2/16</f>
        <v>595.9857500000001</v>
      </c>
      <c r="AH166" s="135">
        <f>MIN(AG166,$C$2)</f>
        <v>595.9857500000001</v>
      </c>
    </row>
    <row r="167" spans="1:37" customHeight="1" ht="15">
      <c r="AE167" s="16"/>
      <c r="AF167" s="133">
        <f>ROUND((AF166-0.01),2)</f>
        <v>49.89</v>
      </c>
      <c r="AG167" s="134">
        <f>550+5*$A$2/16</f>
        <v>629.988125</v>
      </c>
      <c r="AH167" s="135">
        <f>MIN(AG167,$C$2)</f>
        <v>629.988125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663.9905</v>
      </c>
      <c r="AH168" s="135">
        <f>MIN(AG168,$C$2)</f>
        <v>663.9905</v>
      </c>
    </row>
    <row r="169" spans="1:37" customHeight="1" ht="15">
      <c r="AE169" s="16"/>
      <c r="AF169" s="133">
        <f>ROUND((AF168-0.01),2)</f>
        <v>49.87</v>
      </c>
      <c r="AG169" s="134">
        <f>650+3*$A$2/16</f>
        <v>697.992875</v>
      </c>
      <c r="AH169" s="135">
        <f>MIN(AG169,$C$2)</f>
        <v>697.992875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731.9952499999999</v>
      </c>
      <c r="AH170" s="135">
        <f>MIN(AG170,$C$2)</f>
        <v>731.9952499999999</v>
      </c>
    </row>
    <row r="171" spans="1:37" customHeight="1" ht="15">
      <c r="AE171" s="16"/>
      <c r="AF171" s="133">
        <f>ROUND((AF170-0.01),2)</f>
        <v>49.85</v>
      </c>
      <c r="AG171" s="134">
        <f>750+1*$A$2/16</f>
        <v>765.997625</v>
      </c>
      <c r="AH171" s="135">
        <f>MIN(AG171,$C$2)</f>
        <v>765.997625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-0.09126262596893124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294.842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49.83</v>
      </c>
      <c r="D8" s="59">
        <f>ROUND(C8,2)</f>
        <v>49.83</v>
      </c>
      <c r="E8" s="60">
        <v>800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49.85</v>
      </c>
      <c r="D9" s="73">
        <f>ROUND(C9,2)</f>
        <v>49.85</v>
      </c>
      <c r="E9" s="60">
        <v>768.4299999999999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49.94</v>
      </c>
      <c r="D10" s="73">
        <f>ROUND(C10,2)</f>
        <v>49.94</v>
      </c>
      <c r="E10" s="60">
        <v>484.28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49.97</v>
      </c>
      <c r="D11" s="73">
        <f>ROUND(C11,2)</f>
        <v>49.97</v>
      </c>
      <c r="E11" s="60">
        <v>389.56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389.56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326.41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50.01</v>
      </c>
      <c r="D14" s="73">
        <f>ROUND(C14,2)</f>
        <v>50.01</v>
      </c>
      <c r="E14" s="60">
        <v>235.87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326.41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357.99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49.97</v>
      </c>
      <c r="D17" s="73">
        <f>ROUND(C17,2)</f>
        <v>49.97</v>
      </c>
      <c r="E17" s="60">
        <v>389.56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389.56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357.99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389.56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49.92</v>
      </c>
      <c r="D21" s="73">
        <f>ROUND(C21,2)</f>
        <v>49.92</v>
      </c>
      <c r="E21" s="60">
        <v>547.42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49.92</v>
      </c>
      <c r="D22" s="73">
        <f>ROUND(C22,2)</f>
        <v>49.92</v>
      </c>
      <c r="E22" s="60">
        <v>547.42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49.95</v>
      </c>
      <c r="D23" s="73">
        <f>ROUND(C23,2)</f>
        <v>49.95</v>
      </c>
      <c r="E23" s="60">
        <v>452.7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326.41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357.99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294.84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49.93</v>
      </c>
      <c r="D27" s="73">
        <f>ROUND(C27,2)</f>
        <v>49.93</v>
      </c>
      <c r="E27" s="60">
        <v>515.85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49.92</v>
      </c>
      <c r="D28" s="73">
        <f>ROUND(C28,2)</f>
        <v>49.92</v>
      </c>
      <c r="E28" s="60">
        <v>547.42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49.89</v>
      </c>
      <c r="D29" s="73">
        <f>ROUND(C29,2)</f>
        <v>49.89</v>
      </c>
      <c r="E29" s="60">
        <v>642.14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49.92</v>
      </c>
      <c r="D30" s="73">
        <f>ROUND(C30,2)</f>
        <v>49.92</v>
      </c>
      <c r="E30" s="60">
        <v>547.42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49.84</v>
      </c>
      <c r="D31" s="73">
        <f>ROUND(C31,2)</f>
        <v>49.84</v>
      </c>
      <c r="E31" s="60">
        <v>800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</v>
      </c>
      <c r="D32" s="73">
        <f>ROUND(C32,2)</f>
        <v>49.9</v>
      </c>
      <c r="E32" s="60">
        <v>610.5700000000001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</v>
      </c>
      <c r="D33" s="73">
        <f>ROUND(C33,2)</f>
        <v>49.9</v>
      </c>
      <c r="E33" s="60">
        <v>610.5700000000001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642.14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49.83</v>
      </c>
      <c r="D35" s="73">
        <f>ROUND(C35,2)</f>
        <v>49.83</v>
      </c>
      <c r="E35" s="60">
        <v>800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</v>
      </c>
      <c r="D36" s="73">
        <f>ROUND(C36,2)</f>
        <v>49.8</v>
      </c>
      <c r="E36" s="60">
        <v>800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49.85</v>
      </c>
      <c r="D37" s="73">
        <f>ROUND(C37,2)</f>
        <v>49.85</v>
      </c>
      <c r="E37" s="60">
        <v>768.4299999999999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294.84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49.98</v>
      </c>
      <c r="D39" s="73">
        <f>ROUND(C39,2)</f>
        <v>49.98</v>
      </c>
      <c r="E39" s="60">
        <v>357.99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49.97</v>
      </c>
      <c r="D40" s="73">
        <f>ROUND(C40,2)</f>
        <v>49.97</v>
      </c>
      <c r="E40" s="60">
        <v>389.56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515.85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49.94</v>
      </c>
      <c r="D42" s="73">
        <f>ROUND(C42,2)</f>
        <v>49.94</v>
      </c>
      <c r="E42" s="60">
        <v>484.28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</v>
      </c>
      <c r="D43" s="73">
        <f>ROUND(C43,2)</f>
        <v>50</v>
      </c>
      <c r="E43" s="60">
        <v>294.84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515.85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49.91</v>
      </c>
      <c r="D45" s="73">
        <f>ROUND(C45,2)</f>
        <v>49.91</v>
      </c>
      <c r="E45" s="60">
        <v>578.99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357.99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326.41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176.91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117.94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49.97</v>
      </c>
      <c r="D50" s="73">
        <f>ROUND(C50,2)</f>
        <v>49.97</v>
      </c>
      <c r="E50" s="60">
        <v>389.56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235.87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452.7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49.96</v>
      </c>
      <c r="D53" s="73">
        <f>ROUND(C53,2)</f>
        <v>49.96</v>
      </c>
      <c r="E53" s="60">
        <v>421.13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117.94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176.91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176.91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49.94</v>
      </c>
      <c r="D57" s="73">
        <f>ROUND(C57,2)</f>
        <v>49.94</v>
      </c>
      <c r="E57" s="60">
        <v>484.28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49.88</v>
      </c>
      <c r="D58" s="73">
        <f>ROUND(C58,2)</f>
        <v>49.88</v>
      </c>
      <c r="E58" s="60">
        <v>673.71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49.88</v>
      </c>
      <c r="D59" s="73">
        <f>ROUND(C59,2)</f>
        <v>49.88</v>
      </c>
      <c r="E59" s="60">
        <v>673.71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117.94</v>
      </c>
      <c r="F60" s="61">
        <v>11.27</v>
      </c>
      <c r="G60" s="74">
        <v>-6.235028825</v>
      </c>
      <c r="H60" s="63">
        <f>MAX(G60,-0.12*F60)</f>
        <v>-1.3524</v>
      </c>
      <c r="I60" s="63">
        <f>IF(ABS(F60)&lt;=10,0.5,IF(ABS(F60)&lt;=25,1,IF(ABS(F60)&lt;=100,2,10)))</f>
        <v>1</v>
      </c>
      <c r="J60" s="64">
        <f>IF(G60&lt;-I60,1,0)</f>
        <v>1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-0.0039875514</v>
      </c>
      <c r="S60" s="60">
        <f>MIN($S$6/100*F60,150)</f>
        <v>1.3524</v>
      </c>
      <c r="T60" s="60">
        <f>MIN($T$6/100*F60,200)</f>
        <v>1.6905</v>
      </c>
      <c r="U60" s="60">
        <f>MIN($U$6/100*F60,250)</f>
        <v>2.254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-0.0039875514</v>
      </c>
      <c r="AB60" s="139" t="str">
        <f>IF(AA60&gt;=0,AA60,"")</f>
        <v/>
      </c>
      <c r="AC60" s="76">
        <f>IF(AA60&lt;0,AA60,"")</f>
        <v>-0.0039875514</v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357.99</v>
      </c>
      <c r="F61" s="61">
        <v>11.27</v>
      </c>
      <c r="G61" s="74">
        <v>-5.916547999999999</v>
      </c>
      <c r="H61" s="63">
        <f>MAX(G61,-0.12*F61)</f>
        <v>-1.3524</v>
      </c>
      <c r="I61" s="63">
        <f>IF(ABS(F61)&lt;=10,0.5,IF(ABS(F61)&lt;=25,1,IF(ABS(F61)&lt;=100,2,10)))</f>
        <v>1</v>
      </c>
      <c r="J61" s="64">
        <f>IF(G61&lt;-I61,1,0)</f>
        <v>1</v>
      </c>
      <c r="K61" s="64">
        <f>IF(J61=J60,K60+J61,0)</f>
        <v>1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-0.0121036419</v>
      </c>
      <c r="S61" s="60">
        <f>MIN($S$6/100*F61,150)</f>
        <v>1.3524</v>
      </c>
      <c r="T61" s="60">
        <f>MIN($T$6/100*F61,200)</f>
        <v>1.6905</v>
      </c>
      <c r="U61" s="60">
        <f>MIN($U$6/100*F61,250)</f>
        <v>2.254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-0.0121036419</v>
      </c>
      <c r="AB61" s="139" t="str">
        <f>IF(AA61&gt;=0,AA61,"")</f>
        <v/>
      </c>
      <c r="AC61" s="76">
        <f>IF(AA61&lt;0,AA61,"")</f>
        <v>-0.0121036419</v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421.13</v>
      </c>
      <c r="F62" s="61">
        <v>11.27</v>
      </c>
      <c r="G62" s="74">
        <v>-3.8445638</v>
      </c>
      <c r="H62" s="63">
        <f>MAX(G62,-0.12*F62)</f>
        <v>-1.3524</v>
      </c>
      <c r="I62" s="63">
        <f>IF(ABS(F62)&lt;=10,0.5,IF(ABS(F62)&lt;=25,1,IF(ABS(F62)&lt;=100,2,10)))</f>
        <v>1</v>
      </c>
      <c r="J62" s="64">
        <f>IF(G62&lt;-I62,1,0)</f>
        <v>1</v>
      </c>
      <c r="K62" s="64">
        <f>IF(J62=J61,K61+J62,0)</f>
        <v>2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-0.0142384053</v>
      </c>
      <c r="S62" s="60">
        <f>MIN($S$6/100*F62,150)</f>
        <v>1.3524</v>
      </c>
      <c r="T62" s="60">
        <f>MIN($T$6/100*F62,200)</f>
        <v>1.6905</v>
      </c>
      <c r="U62" s="60">
        <f>MIN($U$6/100*F62,250)</f>
        <v>2.254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-0.0142384053</v>
      </c>
      <c r="AB62" s="139" t="str">
        <f>IF(AA62&gt;=0,AA62,"")</f>
        <v/>
      </c>
      <c r="AC62" s="76">
        <f>IF(AA62&lt;0,AA62,"")</f>
        <v>-0.0142384053</v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49.92</v>
      </c>
      <c r="D63" s="73">
        <f>ROUND(C63,2)</f>
        <v>49.92</v>
      </c>
      <c r="E63" s="60">
        <v>547.42</v>
      </c>
      <c r="F63" s="61">
        <v>11.27</v>
      </c>
      <c r="G63" s="74">
        <v>-2.082385849999998</v>
      </c>
      <c r="H63" s="63">
        <f>MAX(G63,-0.12*F63)</f>
        <v>-1.3524</v>
      </c>
      <c r="I63" s="63">
        <f>IF(ABS(F63)&lt;=10,0.5,IF(ABS(F63)&lt;=25,1,IF(ABS(F63)&lt;=100,2,10)))</f>
        <v>1</v>
      </c>
      <c r="J63" s="64">
        <f>IF(G63&lt;-I63,1,0)</f>
        <v>1</v>
      </c>
      <c r="K63" s="64">
        <f>IF(J63=J62,K62+J63,0)</f>
        <v>3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-0.0185082702</v>
      </c>
      <c r="S63" s="60">
        <f>MIN($S$6/100*F63,150)</f>
        <v>1.3524</v>
      </c>
      <c r="T63" s="60">
        <f>MIN($T$6/100*F63,200)</f>
        <v>1.6905</v>
      </c>
      <c r="U63" s="60">
        <f>MIN($U$6/100*F63,250)</f>
        <v>2.254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-0.0185082702</v>
      </c>
      <c r="AB63" s="139" t="str">
        <f>IF(AA63&gt;=0,AA63,"")</f>
        <v/>
      </c>
      <c r="AC63" s="76">
        <f>IF(AA63&lt;0,AA63,"")</f>
        <v>-0.0185082702</v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235.87</v>
      </c>
      <c r="F64" s="61">
        <v>11.27</v>
      </c>
      <c r="G64" s="74">
        <v>-1.104637325000001</v>
      </c>
      <c r="H64" s="63">
        <f>MAX(G64,-0.12*F64)</f>
        <v>-1.104637325000001</v>
      </c>
      <c r="I64" s="63">
        <f>IF(ABS(F64)&lt;=10,0.5,IF(ABS(F64)&lt;=25,1,IF(ABS(F64)&lt;=100,2,10)))</f>
        <v>1</v>
      </c>
      <c r="J64" s="64">
        <f>IF(G64&lt;-I64,1,0)</f>
        <v>1</v>
      </c>
      <c r="K64" s="64">
        <f>IF(J64=J63,K63+J64,0)</f>
        <v>4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-0.006513770146193754</v>
      </c>
      <c r="S64" s="60">
        <f>MIN($S$6/100*F64,150)</f>
        <v>1.3524</v>
      </c>
      <c r="T64" s="60">
        <f>MIN($T$6/100*F64,200)</f>
        <v>1.6905</v>
      </c>
      <c r="U64" s="60">
        <f>MIN($U$6/100*F64,250)</f>
        <v>2.254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-0.006513770146193754</v>
      </c>
      <c r="AB64" s="139" t="str">
        <f>IF(AA64&gt;=0,AA64,"")</f>
        <v/>
      </c>
      <c r="AC64" s="76">
        <f>IF(AA64&lt;0,AA64,"")</f>
        <v>-0.006513770146193754</v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547.42</v>
      </c>
      <c r="F65" s="61">
        <v>11.27</v>
      </c>
      <c r="G65" s="74">
        <v>-0.4651972250000007</v>
      </c>
      <c r="H65" s="63">
        <f>MAX(G65,-0.12*F65)</f>
        <v>-0.4651972250000007</v>
      </c>
      <c r="I65" s="63">
        <f>IF(ABS(F65)&lt;=10,0.5,IF(ABS(F65)&lt;=25,1,IF(ABS(F65)&lt;=100,2,10)))</f>
        <v>1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-0.006366456622737509</v>
      </c>
      <c r="S65" s="60">
        <f>MIN($S$6/100*F65,150)</f>
        <v>1.3524</v>
      </c>
      <c r="T65" s="60">
        <f>MIN($T$6/100*F65,200)</f>
        <v>1.6905</v>
      </c>
      <c r="U65" s="60">
        <f>MIN($U$6/100*F65,250)</f>
        <v>2.254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-0.006366456622737509</v>
      </c>
      <c r="AB65" s="139" t="str">
        <f>IF(AA65&gt;=0,AA65,"")</f>
        <v/>
      </c>
      <c r="AC65" s="76">
        <f>IF(AA65&lt;0,AA65,"")</f>
        <v>-0.006366456622737509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610.5700000000001</v>
      </c>
      <c r="F66" s="61">
        <v>11.27</v>
      </c>
      <c r="G66" s="74">
        <v>0</v>
      </c>
      <c r="H66" s="63">
        <f>MAX(G66,-0.12*F66)</f>
        <v>0</v>
      </c>
      <c r="I66" s="63">
        <f>IF(ABS(F66)&lt;=10,0.5,IF(ABS(F66)&lt;=25,1,IF(ABS(F66)&lt;=100,2,10)))</f>
        <v>1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1.3524</v>
      </c>
      <c r="T66" s="60">
        <f>MIN($T$6/100*F66,200)</f>
        <v>1.6905</v>
      </c>
      <c r="U66" s="60">
        <f>MIN($U$6/100*F66,250)</f>
        <v>2.254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49.94</v>
      </c>
      <c r="D67" s="73">
        <f>ROUND(C67,2)</f>
        <v>49.94</v>
      </c>
      <c r="E67" s="60">
        <v>484.28</v>
      </c>
      <c r="F67" s="61">
        <v>11.27</v>
      </c>
      <c r="G67" s="74">
        <v>0</v>
      </c>
      <c r="H67" s="63">
        <f>MAX(G67,-0.12*F67)</f>
        <v>0</v>
      </c>
      <c r="I67" s="63">
        <f>IF(ABS(F67)&lt;=10,0.5,IF(ABS(F67)&lt;=25,1,IF(ABS(F67)&lt;=100,2,10)))</f>
        <v>1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1.3524</v>
      </c>
      <c r="T67" s="60">
        <f>MIN($T$6/100*F67,200)</f>
        <v>1.6905</v>
      </c>
      <c r="U67" s="60">
        <f>MIN($U$6/100*F67,250)</f>
        <v>2.254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326.41</v>
      </c>
      <c r="F68" s="61">
        <v>11.27</v>
      </c>
      <c r="G68" s="74">
        <v>0</v>
      </c>
      <c r="H68" s="63">
        <f>MAX(G68,-0.12*F68)</f>
        <v>0</v>
      </c>
      <c r="I68" s="63">
        <f>IF(ABS(F68)&lt;=10,0.5,IF(ABS(F68)&lt;=25,1,IF(ABS(F68)&lt;=100,2,10)))</f>
        <v>1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1.3524</v>
      </c>
      <c r="T68" s="60">
        <f>MIN($T$6/100*F68,200)</f>
        <v>1.6905</v>
      </c>
      <c r="U68" s="60">
        <f>MIN($U$6/100*F68,250)</f>
        <v>2.254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326.41</v>
      </c>
      <c r="F69" s="61">
        <v>11.27</v>
      </c>
      <c r="G69" s="74">
        <v>0</v>
      </c>
      <c r="H69" s="63">
        <f>MAX(G69,-0.12*F69)</f>
        <v>0</v>
      </c>
      <c r="I69" s="63">
        <f>IF(ABS(F69)&lt;=10,0.5,IF(ABS(F69)&lt;=25,1,IF(ABS(F69)&lt;=100,2,10)))</f>
        <v>1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1.3524</v>
      </c>
      <c r="T69" s="60">
        <f>MIN($T$6/100*F69,200)</f>
        <v>1.6905</v>
      </c>
      <c r="U69" s="60">
        <f>MIN($U$6/100*F69,250)</f>
        <v>2.254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49.95</v>
      </c>
      <c r="D70" s="73">
        <f>ROUND(C70,2)</f>
        <v>49.95</v>
      </c>
      <c r="E70" s="60">
        <v>452.7</v>
      </c>
      <c r="F70" s="61">
        <v>11.27</v>
      </c>
      <c r="G70" s="74">
        <v>0</v>
      </c>
      <c r="H70" s="63">
        <f>MAX(G70,-0.12*F70)</f>
        <v>0</v>
      </c>
      <c r="I70" s="63">
        <f>IF(ABS(F70)&lt;=10,0.5,IF(ABS(F70)&lt;=25,1,IF(ABS(F70)&lt;=100,2,10)))</f>
        <v>1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1.3524</v>
      </c>
      <c r="T70" s="60">
        <f>MIN($T$6/100*F70,200)</f>
        <v>1.6905</v>
      </c>
      <c r="U70" s="60">
        <f>MIN($U$6/100*F70,250)</f>
        <v>2.254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484.28</v>
      </c>
      <c r="F71" s="61">
        <v>11.27</v>
      </c>
      <c r="G71" s="74">
        <v>0</v>
      </c>
      <c r="H71" s="63">
        <f>MAX(G71,-0.12*F71)</f>
        <v>0</v>
      </c>
      <c r="I71" s="63">
        <f>IF(ABS(F71)&lt;=10,0.5,IF(ABS(F71)&lt;=25,1,IF(ABS(F71)&lt;=100,2,10)))</f>
        <v>1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1.3524</v>
      </c>
      <c r="T71" s="60">
        <f>MIN($T$6/100*F71,200)</f>
        <v>1.6905</v>
      </c>
      <c r="U71" s="60">
        <f>MIN($U$6/100*F71,250)</f>
        <v>2.254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49.98</v>
      </c>
      <c r="D72" s="73">
        <f>ROUND(C72,2)</f>
        <v>49.98</v>
      </c>
      <c r="E72" s="60">
        <v>357.99</v>
      </c>
      <c r="F72" s="61">
        <v>11.27</v>
      </c>
      <c r="G72" s="74">
        <v>0</v>
      </c>
      <c r="H72" s="63">
        <f>MAX(G72,-0.12*F72)</f>
        <v>0</v>
      </c>
      <c r="I72" s="63">
        <f>IF(ABS(F72)&lt;=10,0.5,IF(ABS(F72)&lt;=25,1,IF(ABS(F72)&lt;=100,2,10)))</f>
        <v>1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1.3524</v>
      </c>
      <c r="T72" s="60">
        <f>MIN($T$6/100*F72,200)</f>
        <v>1.6905</v>
      </c>
      <c r="U72" s="60">
        <f>MIN($U$6/100*F72,250)</f>
        <v>2.254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49.88</v>
      </c>
      <c r="D73" s="73">
        <f>ROUND(C73,2)</f>
        <v>49.88</v>
      </c>
      <c r="E73" s="60">
        <v>673.71</v>
      </c>
      <c r="F73" s="61">
        <v>11.27</v>
      </c>
      <c r="G73" s="74">
        <v>0</v>
      </c>
      <c r="H73" s="63">
        <f>MAX(G73,-0.12*F73)</f>
        <v>0</v>
      </c>
      <c r="I73" s="63">
        <f>IF(ABS(F73)&lt;=10,0.5,IF(ABS(F73)&lt;=25,1,IF(ABS(F73)&lt;=100,2,10)))</f>
        <v>1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1.3524</v>
      </c>
      <c r="T73" s="60">
        <f>MIN($T$6/100*F73,200)</f>
        <v>1.6905</v>
      </c>
      <c r="U73" s="60">
        <f>MIN($U$6/100*F73,250)</f>
        <v>2.254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421.13</v>
      </c>
      <c r="F74" s="61">
        <v>11.27</v>
      </c>
      <c r="G74" s="74">
        <v>0</v>
      </c>
      <c r="H74" s="63">
        <f>MAX(G74,-0.12*F74)</f>
        <v>0</v>
      </c>
      <c r="I74" s="63">
        <f>IF(ABS(F74)&lt;=10,0.5,IF(ABS(F74)&lt;=25,1,IF(ABS(F74)&lt;=100,2,10)))</f>
        <v>1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1.3524</v>
      </c>
      <c r="T74" s="60">
        <f>MIN($T$6/100*F74,200)</f>
        <v>1.6905</v>
      </c>
      <c r="U74" s="60">
        <f>MIN($U$6/100*F74,250)</f>
        <v>2.254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50.01</v>
      </c>
      <c r="D75" s="73">
        <f>ROUND(C75,2)</f>
        <v>50.01</v>
      </c>
      <c r="E75" s="60">
        <v>235.87</v>
      </c>
      <c r="F75" s="61">
        <v>11.27</v>
      </c>
      <c r="G75" s="74">
        <v>0</v>
      </c>
      <c r="H75" s="63">
        <f>MAX(G75,-0.12*F75)</f>
        <v>0</v>
      </c>
      <c r="I75" s="63">
        <f>IF(ABS(F75)&lt;=10,0.5,IF(ABS(F75)&lt;=25,1,IF(ABS(F75)&lt;=100,2,10)))</f>
        <v>1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1.3524</v>
      </c>
      <c r="T75" s="60">
        <f>MIN($T$6/100*F75,200)</f>
        <v>1.6905</v>
      </c>
      <c r="U75" s="60">
        <f>MIN($U$6/100*F75,250)</f>
        <v>2.254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50.05</v>
      </c>
      <c r="D76" s="73">
        <f>ROUND(C76,2)</f>
        <v>50.05</v>
      </c>
      <c r="E76" s="60">
        <v>0</v>
      </c>
      <c r="F76" s="61">
        <v>11.27</v>
      </c>
      <c r="G76" s="74">
        <v>0</v>
      </c>
      <c r="H76" s="63">
        <f>MAX(G76,-0.12*F76)</f>
        <v>0</v>
      </c>
      <c r="I76" s="63">
        <f>IF(ABS(F76)&lt;=10,0.5,IF(ABS(F76)&lt;=25,1,IF(ABS(F76)&lt;=100,2,10)))</f>
        <v>1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1.3524</v>
      </c>
      <c r="T76" s="60">
        <f>MIN($T$6/100*F76,200)</f>
        <v>1.6905</v>
      </c>
      <c r="U76" s="60">
        <f>MIN($U$6/100*F76,250)</f>
        <v>2.254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49.95</v>
      </c>
      <c r="D77" s="73">
        <f>ROUND(C77,2)</f>
        <v>49.95</v>
      </c>
      <c r="E77" s="60">
        <v>452.7</v>
      </c>
      <c r="F77" s="61">
        <v>11.27</v>
      </c>
      <c r="G77" s="74">
        <v>0</v>
      </c>
      <c r="H77" s="63">
        <f>MAX(G77,-0.12*F77)</f>
        <v>0</v>
      </c>
      <c r="I77" s="63">
        <f>IF(ABS(F77)&lt;=10,0.5,IF(ABS(F77)&lt;=25,1,IF(ABS(F77)&lt;=100,2,10)))</f>
        <v>1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1.3524</v>
      </c>
      <c r="T77" s="60">
        <f>MIN($T$6/100*F77,200)</f>
        <v>1.6905</v>
      </c>
      <c r="U77" s="60">
        <f>MIN($U$6/100*F77,250)</f>
        <v>2.254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</v>
      </c>
      <c r="D78" s="73">
        <f>ROUND(C78,2)</f>
        <v>49.9</v>
      </c>
      <c r="E78" s="60">
        <v>610.5700000000001</v>
      </c>
      <c r="F78" s="61">
        <v>11.27</v>
      </c>
      <c r="G78" s="74">
        <v>0</v>
      </c>
      <c r="H78" s="63">
        <f>MAX(G78,-0.12*F78)</f>
        <v>0</v>
      </c>
      <c r="I78" s="63">
        <f>IF(ABS(F78)&lt;=10,0.5,IF(ABS(F78)&lt;=25,1,IF(ABS(F78)&lt;=100,2,10)))</f>
        <v>1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1.3524</v>
      </c>
      <c r="T78" s="60">
        <f>MIN($T$6/100*F78,200)</f>
        <v>1.6905</v>
      </c>
      <c r="U78" s="60">
        <f>MIN($U$6/100*F78,250)</f>
        <v>2.254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49.92</v>
      </c>
      <c r="D79" s="73">
        <f>ROUND(C79,2)</f>
        <v>49.92</v>
      </c>
      <c r="E79" s="60">
        <v>547.42</v>
      </c>
      <c r="F79" s="61">
        <v>11.27</v>
      </c>
      <c r="G79" s="74">
        <v>0</v>
      </c>
      <c r="H79" s="63">
        <f>MAX(G79,-0.12*F79)</f>
        <v>0</v>
      </c>
      <c r="I79" s="63">
        <f>IF(ABS(F79)&lt;=10,0.5,IF(ABS(F79)&lt;=25,1,IF(ABS(F79)&lt;=100,2,10)))</f>
        <v>1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1.3524</v>
      </c>
      <c r="T79" s="60">
        <f>MIN($T$6/100*F79,200)</f>
        <v>1.6905</v>
      </c>
      <c r="U79" s="60">
        <f>MIN($U$6/100*F79,250)</f>
        <v>2.254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117.94</v>
      </c>
      <c r="F80" s="61">
        <v>11.27</v>
      </c>
      <c r="G80" s="74">
        <v>0</v>
      </c>
      <c r="H80" s="63">
        <f>MAX(G80,-0.12*F80)</f>
        <v>0</v>
      </c>
      <c r="I80" s="63">
        <f>IF(ABS(F80)&lt;=10,0.5,IF(ABS(F80)&lt;=25,1,IF(ABS(F80)&lt;=100,2,10)))</f>
        <v>1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1.3524</v>
      </c>
      <c r="T80" s="60">
        <f>MIN($T$6/100*F80,200)</f>
        <v>1.6905</v>
      </c>
      <c r="U80" s="60">
        <f>MIN($U$6/100*F80,250)</f>
        <v>2.254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49.97</v>
      </c>
      <c r="D81" s="73">
        <f>ROUND(C81,2)</f>
        <v>49.97</v>
      </c>
      <c r="E81" s="60">
        <v>389.56</v>
      </c>
      <c r="F81" s="61">
        <v>11.27</v>
      </c>
      <c r="G81" s="74">
        <v>-5.190362149999999</v>
      </c>
      <c r="H81" s="63">
        <f>MAX(G81,-0.12*F81)</f>
        <v>-1.3524</v>
      </c>
      <c r="I81" s="63">
        <f>IF(ABS(F81)&lt;=10,0.5,IF(ABS(F81)&lt;=25,1,IF(ABS(F81)&lt;=100,2,10)))</f>
        <v>1</v>
      </c>
      <c r="J81" s="64">
        <f>IF(G81&lt;-I81,1,0)</f>
        <v>1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-0.0131710236</v>
      </c>
      <c r="S81" s="60">
        <f>MIN($S$6/100*F81,150)</f>
        <v>1.3524</v>
      </c>
      <c r="T81" s="60">
        <f>MIN($T$6/100*F81,200)</f>
        <v>1.6905</v>
      </c>
      <c r="U81" s="60">
        <f>MIN($U$6/100*F81,250)</f>
        <v>2.254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-0.0131710236</v>
      </c>
      <c r="AB81" s="139" t="str">
        <f>IF(AA81&gt;=0,AA81,"")</f>
        <v/>
      </c>
      <c r="AC81" s="76">
        <f>IF(AA81&lt;0,AA81,"")</f>
        <v>-0.0131710236</v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49.94</v>
      </c>
      <c r="D82" s="73">
        <f>ROUND(C82,2)</f>
        <v>49.94</v>
      </c>
      <c r="E82" s="60">
        <v>484.28</v>
      </c>
      <c r="F82" s="61">
        <v>11.27</v>
      </c>
      <c r="G82" s="74">
        <v>-3.2051237</v>
      </c>
      <c r="H82" s="63">
        <f>MAX(G82,-0.12*F82)</f>
        <v>-1.3524</v>
      </c>
      <c r="I82" s="63">
        <f>IF(ABS(F82)&lt;=10,0.5,IF(ABS(F82)&lt;=25,1,IF(ABS(F82)&lt;=100,2,10)))</f>
        <v>1</v>
      </c>
      <c r="J82" s="64">
        <f>IF(G82&lt;-I82,1,0)</f>
        <v>1</v>
      </c>
      <c r="K82" s="64">
        <f>IF(J82=J81,K81+J82,0)</f>
        <v>1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-0.0163735068</v>
      </c>
      <c r="S82" s="60">
        <f>MIN($S$6/100*F82,150)</f>
        <v>1.3524</v>
      </c>
      <c r="T82" s="60">
        <f>MIN($T$6/100*F82,200)</f>
        <v>1.6905</v>
      </c>
      <c r="U82" s="60">
        <f>MIN($U$6/100*F82,250)</f>
        <v>2.254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-0.0163735068</v>
      </c>
      <c r="AB82" s="139" t="str">
        <f>IF(AA82&gt;=0,AA82,"")</f>
        <v/>
      </c>
      <c r="AC82" s="76">
        <f>IF(AA82&lt;0,AA82,"")</f>
        <v>-0.0163735068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578.99</v>
      </c>
      <c r="F83" s="61">
        <v>11.27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1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1.3524</v>
      </c>
      <c r="T83" s="60">
        <f>MIN($T$6/100*F83,200)</f>
        <v>1.6905</v>
      </c>
      <c r="U83" s="60">
        <f>MIN($U$6/100*F83,250)</f>
        <v>2.254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389.56</v>
      </c>
      <c r="F84" s="61">
        <v>11.27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1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1.3524</v>
      </c>
      <c r="T84" s="60">
        <f>MIN($T$6/100*F84,200)</f>
        <v>1.6905</v>
      </c>
      <c r="U84" s="60">
        <f>MIN($U$6/100*F84,250)</f>
        <v>2.254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49.96</v>
      </c>
      <c r="D85" s="73">
        <f>ROUND(C85,2)</f>
        <v>49.96</v>
      </c>
      <c r="E85" s="60">
        <v>421.13</v>
      </c>
      <c r="F85" s="61">
        <v>11.27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1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1.3524</v>
      </c>
      <c r="T85" s="60">
        <f>MIN($T$6/100*F85,200)</f>
        <v>1.6905</v>
      </c>
      <c r="U85" s="60">
        <f>MIN($U$6/100*F85,250)</f>
        <v>2.254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49.93</v>
      </c>
      <c r="D86" s="73">
        <f>ROUND(C86,2)</f>
        <v>49.93</v>
      </c>
      <c r="E86" s="60">
        <v>515.85</v>
      </c>
      <c r="F86" s="61">
        <v>11.27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1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1.3524</v>
      </c>
      <c r="T86" s="60">
        <f>MIN($T$6/100*F86,200)</f>
        <v>1.6905</v>
      </c>
      <c r="U86" s="60">
        <f>MIN($U$6/100*F86,250)</f>
        <v>2.254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294.84</v>
      </c>
      <c r="F87" s="61">
        <v>11.27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1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1.3524</v>
      </c>
      <c r="T87" s="60">
        <f>MIN($T$6/100*F87,200)</f>
        <v>1.6905</v>
      </c>
      <c r="U87" s="60">
        <f>MIN($U$6/100*F87,250)</f>
        <v>2.254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176.91</v>
      </c>
      <c r="F88" s="61">
        <v>11.27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1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1.3524</v>
      </c>
      <c r="T88" s="60">
        <f>MIN($T$6/100*F88,200)</f>
        <v>1.6905</v>
      </c>
      <c r="U88" s="60">
        <f>MIN($U$6/100*F88,250)</f>
        <v>2.254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326.41</v>
      </c>
      <c r="F89" s="61">
        <v>11.27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1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1.3524</v>
      </c>
      <c r="T89" s="60">
        <f>MIN($T$6/100*F89,200)</f>
        <v>1.6905</v>
      </c>
      <c r="U89" s="60">
        <f>MIN($U$6/100*F89,250)</f>
        <v>2.254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326.41</v>
      </c>
      <c r="F90" s="61">
        <v>11.27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1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1.3524</v>
      </c>
      <c r="T90" s="60">
        <f>MIN($T$6/100*F90,200)</f>
        <v>1.6905</v>
      </c>
      <c r="U90" s="60">
        <f>MIN($U$6/100*F90,250)</f>
        <v>2.254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49.97</v>
      </c>
      <c r="D91" s="73">
        <f>ROUND(C91,2)</f>
        <v>49.97</v>
      </c>
      <c r="E91" s="60">
        <v>389.56</v>
      </c>
      <c r="F91" s="61">
        <v>11.27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1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1.3524</v>
      </c>
      <c r="T91" s="60">
        <f>MIN($T$6/100*F91,200)</f>
        <v>1.6905</v>
      </c>
      <c r="U91" s="60">
        <f>MIN($U$6/100*F91,250)</f>
        <v>2.254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49.99</v>
      </c>
      <c r="D92" s="73">
        <f>ROUND(C92,2)</f>
        <v>49.99</v>
      </c>
      <c r="E92" s="60">
        <v>326.41</v>
      </c>
      <c r="F92" s="61">
        <v>11.27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1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1.3524</v>
      </c>
      <c r="T92" s="60">
        <f>MIN($T$6/100*F92,200)</f>
        <v>1.6905</v>
      </c>
      <c r="U92" s="60">
        <f>MIN($U$6/100*F92,250)</f>
        <v>2.254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138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294.84</v>
      </c>
      <c r="F93" s="61">
        <v>11.27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1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1.3524</v>
      </c>
      <c r="T93" s="60">
        <f>MIN($T$6/100*F93,200)</f>
        <v>1.6905</v>
      </c>
      <c r="U93" s="60">
        <f>MIN($U$6/100*F93,250)</f>
        <v>2.254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117.94</v>
      </c>
      <c r="F94" s="61">
        <v>11.27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1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1.3524</v>
      </c>
      <c r="T94" s="60">
        <f>MIN($T$6/100*F94,200)</f>
        <v>1.6905</v>
      </c>
      <c r="U94" s="60">
        <f>MIN($U$6/100*F94,250)</f>
        <v>2.254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50.05</v>
      </c>
      <c r="D95" s="73">
        <f>ROUND(C95,2)</f>
        <v>50.05</v>
      </c>
      <c r="E95" s="60">
        <v>0</v>
      </c>
      <c r="F95" s="61">
        <v>11.27</v>
      </c>
      <c r="G95" s="74">
        <v>-1.152967100000001</v>
      </c>
      <c r="H95" s="63">
        <f>MAX(G95,-0.12*F95)</f>
        <v>-1.152967100000001</v>
      </c>
      <c r="I95" s="63">
        <f>IF(ABS(F95)&lt;=10,0.5,IF(ABS(F95)&lt;=25,1,IF(ABS(F95)&lt;=100,2,10)))</f>
        <v>1</v>
      </c>
      <c r="J95" s="64">
        <f>IF(G95&lt;-I95,1,0)</f>
        <v>1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</v>
      </c>
      <c r="S95" s="60">
        <f>MIN($S$6/100*F95,150)</f>
        <v>1.3524</v>
      </c>
      <c r="T95" s="60">
        <f>MIN($T$6/100*F95,200)</f>
        <v>1.6905</v>
      </c>
      <c r="U95" s="60">
        <f>MIN($U$6/100*F95,250)</f>
        <v>2.254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326.41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49.96</v>
      </c>
      <c r="D97" s="73">
        <f>ROUND(C97,2)</f>
        <v>49.96</v>
      </c>
      <c r="E97" s="60">
        <v>421.13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49.95</v>
      </c>
      <c r="D98" s="73">
        <f>ROUND(C98,2)</f>
        <v>49.95</v>
      </c>
      <c r="E98" s="60">
        <v>452.7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357.99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452.7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484.28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294.84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235.87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49.95729166666666</v>
      </c>
      <c r="D104" s="110">
        <f>ROUND(C104,2)</f>
        <v>49.96</v>
      </c>
      <c r="E104" s="111">
        <f>AVERAGE(E6:E103)</f>
        <v>416.8648958333331</v>
      </c>
      <c r="F104" s="111">
        <f>AVERAGE(F6:F103)</f>
        <v>4.226249999999999</v>
      </c>
      <c r="G104" s="112">
        <f>SUM(G8:G103)/4</f>
        <v>-7.299203493749999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-0.09126262596893124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-0.09126262596893124</v>
      </c>
      <c r="AB104" s="116">
        <f>SUM(AB8:AB103)</f>
        <v>0</v>
      </c>
      <c r="AC104" s="117">
        <f>SUM(AC8:AC103)</f>
        <v>-0.09126262596893124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-0.09126262596893124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58.9684</v>
      </c>
      <c r="AH152" s="86">
        <f>MIN(AG152,$C$2)</f>
        <v>58.9684</v>
      </c>
    </row>
    <row r="153" spans="1:37" customHeight="1" ht="16">
      <c r="AE153" s="16"/>
      <c r="AF153" s="133">
        <f>ROUND((AF152-0.01),2)</f>
        <v>50.03</v>
      </c>
      <c r="AG153" s="134">
        <f>2*$A$2/5</f>
        <v>117.9368</v>
      </c>
      <c r="AH153" s="86">
        <f>MIN(AG153,$C$2)</f>
        <v>117.9368</v>
      </c>
    </row>
    <row r="154" spans="1:37" customHeight="1" ht="16">
      <c r="AE154" s="16"/>
      <c r="AF154" s="133">
        <f>ROUND((AF153-0.01),2)</f>
        <v>50.02</v>
      </c>
      <c r="AG154" s="134">
        <f>3*$A$2/5</f>
        <v>176.9052</v>
      </c>
      <c r="AH154" s="86">
        <f>MIN(AG154,$C$2)</f>
        <v>176.9052</v>
      </c>
    </row>
    <row r="155" spans="1:37" customHeight="1" ht="16">
      <c r="AE155" s="16"/>
      <c r="AF155" s="133">
        <f>ROUND((AF154-0.01),2)</f>
        <v>50.01</v>
      </c>
      <c r="AG155" s="134">
        <f>4*$A$2/5</f>
        <v>235.8736</v>
      </c>
      <c r="AH155" s="86">
        <f>MIN(AG155,$C$2)</f>
        <v>235.8736</v>
      </c>
    </row>
    <row r="156" spans="1:37" customHeight="1" ht="16">
      <c r="AE156" s="16"/>
      <c r="AF156" s="133">
        <f>ROUND((AF155-0.01),2)</f>
        <v>50</v>
      </c>
      <c r="AG156" s="134">
        <f>5*$A$2/5</f>
        <v>294.842</v>
      </c>
      <c r="AH156" s="86">
        <f>MIN(AG156,$C$2)</f>
        <v>294.842</v>
      </c>
    </row>
    <row r="157" spans="1:37" customHeight="1" ht="16">
      <c r="AE157" s="16"/>
      <c r="AF157" s="133">
        <f>ROUND((AF156-0.01),2)</f>
        <v>49.99</v>
      </c>
      <c r="AG157" s="134">
        <f>50+15*$A$2/16</f>
        <v>326.414375</v>
      </c>
      <c r="AH157" s="86">
        <f>MIN(AG157,$C$2)</f>
        <v>326.414375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357.98675</v>
      </c>
      <c r="AH158" s="86">
        <f>MIN(AG158,$C$2)</f>
        <v>357.98675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389.559125</v>
      </c>
      <c r="AH159" s="86">
        <f>MIN(AG159,$C$2)</f>
        <v>389.559125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421.1315</v>
      </c>
      <c r="AH160" s="86">
        <f>MIN(AG160,$C$2)</f>
        <v>421.1315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452.703875</v>
      </c>
      <c r="AH161" s="86">
        <f>MIN(AG161,$C$2)</f>
        <v>452.703875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484.27625</v>
      </c>
      <c r="AH162" s="86">
        <f>MIN(AG162,$C$2)</f>
        <v>484.27625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515.848625</v>
      </c>
      <c r="AH163" s="86">
        <f>MIN(AG163,$C$2)</f>
        <v>515.848625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547.421</v>
      </c>
      <c r="AH164" s="135">
        <f>MIN(AG164,$C$2)</f>
        <v>547.421</v>
      </c>
    </row>
    <row r="165" spans="1:37" customHeight="1" ht="15">
      <c r="AE165" s="16"/>
      <c r="AF165" s="133">
        <f>ROUND((AF164-0.01),2)</f>
        <v>49.91</v>
      </c>
      <c r="AG165" s="134">
        <f>450+7*$A$2/16</f>
        <v>578.993375</v>
      </c>
      <c r="AH165" s="135">
        <f>MIN(AG165,$C$2)</f>
        <v>578.993375</v>
      </c>
    </row>
    <row r="166" spans="1:37" customHeight="1" ht="15">
      <c r="AE166" s="16"/>
      <c r="AF166" s="133">
        <f>ROUND((AF165-0.01),2)</f>
        <v>49.9</v>
      </c>
      <c r="AG166" s="134">
        <f>500+6*$A$2/16</f>
        <v>610.56575</v>
      </c>
      <c r="AH166" s="135">
        <f>MIN(AG166,$C$2)</f>
        <v>610.56575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642.1381249999999</v>
      </c>
      <c r="AH167" s="135">
        <f>MIN(AG167,$C$2)</f>
        <v>642.1381249999999</v>
      </c>
    </row>
    <row r="168" spans="1:37" customHeight="1" ht="15">
      <c r="AE168" s="16"/>
      <c r="AF168" s="133">
        <f>ROUND((AF167-0.01),2)</f>
        <v>49.88</v>
      </c>
      <c r="AG168" s="134">
        <f>600+4*$A$2/16</f>
        <v>673.7105</v>
      </c>
      <c r="AH168" s="135">
        <f>MIN(AG168,$C$2)</f>
        <v>673.7105</v>
      </c>
    </row>
    <row r="169" spans="1:37" customHeight="1" ht="15">
      <c r="AE169" s="16"/>
      <c r="AF169" s="133">
        <f>ROUND((AF168-0.01),2)</f>
        <v>49.87</v>
      </c>
      <c r="AG169" s="134">
        <f>650+3*$A$2/16</f>
        <v>705.282875</v>
      </c>
      <c r="AH169" s="135">
        <f>MIN(AG169,$C$2)</f>
        <v>705.282875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736.85525</v>
      </c>
      <c r="AH170" s="135">
        <f>MIN(AG170,$C$2)</f>
        <v>736.85525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768.427625</v>
      </c>
      <c r="AH171" s="135">
        <f>MIN(AG171,$C$2)</f>
        <v>768.427625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-0.1456039302125562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301.176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49.98</v>
      </c>
      <c r="D8" s="59">
        <f>ROUND(C8,2)</f>
        <v>49.98</v>
      </c>
      <c r="E8" s="60">
        <v>363.53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50.06</v>
      </c>
      <c r="D9" s="73">
        <f>ROUND(C9,2)</f>
        <v>50.06</v>
      </c>
      <c r="E9" s="60">
        <v>0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50.02</v>
      </c>
      <c r="D10" s="73">
        <f>ROUND(C10,2)</f>
        <v>50.02</v>
      </c>
      <c r="E10" s="60">
        <v>180.71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301.18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240.94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332.35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394.71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50.02</v>
      </c>
      <c r="D15" s="73">
        <f>ROUND(C15,2)</f>
        <v>50.02</v>
      </c>
      <c r="E15" s="60">
        <v>180.71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394.71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49.92</v>
      </c>
      <c r="D17" s="73">
        <f>ROUND(C17,2)</f>
        <v>49.92</v>
      </c>
      <c r="E17" s="60">
        <v>550.59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49.96</v>
      </c>
      <c r="D18" s="73">
        <f>ROUND(C18,2)</f>
        <v>49.96</v>
      </c>
      <c r="E18" s="60">
        <v>425.88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363.53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332.35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301.18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49.99</v>
      </c>
      <c r="D22" s="73">
        <f>ROUND(C22,2)</f>
        <v>49.99</v>
      </c>
      <c r="E22" s="60">
        <v>332.35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</v>
      </c>
      <c r="D23" s="73">
        <f>ROUND(C23,2)</f>
        <v>50</v>
      </c>
      <c r="E23" s="60">
        <v>301.18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332.35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363.53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49.99</v>
      </c>
      <c r="D26" s="73">
        <f>ROUND(C26,2)</f>
        <v>49.99</v>
      </c>
      <c r="E26" s="60">
        <v>332.35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50.02</v>
      </c>
      <c r="D28" s="73">
        <f>ROUND(C28,2)</f>
        <v>50.02</v>
      </c>
      <c r="E28" s="60">
        <v>180.71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301.18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301.18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180.71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50.03</v>
      </c>
      <c r="D32" s="73">
        <f>ROUND(C32,2)</f>
        <v>50.03</v>
      </c>
      <c r="E32" s="60">
        <v>120.47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50.04</v>
      </c>
      <c r="D33" s="73">
        <f>ROUND(C33,2)</f>
        <v>50.04</v>
      </c>
      <c r="E33" s="60">
        <v>60.24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50.02</v>
      </c>
      <c r="D34" s="73">
        <f>ROUND(C34,2)</f>
        <v>50.02</v>
      </c>
      <c r="E34" s="60">
        <v>180.71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50.01</v>
      </c>
      <c r="D35" s="73">
        <f>ROUND(C35,2)</f>
        <v>50.01</v>
      </c>
      <c r="E35" s="60">
        <v>240.94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49.99</v>
      </c>
      <c r="D36" s="73">
        <f>ROUND(C36,2)</f>
        <v>49.99</v>
      </c>
      <c r="E36" s="60">
        <v>332.35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457.06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49.96</v>
      </c>
      <c r="D38" s="73">
        <f>ROUND(C38,2)</f>
        <v>49.96</v>
      </c>
      <c r="E38" s="60">
        <v>425.88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49.94</v>
      </c>
      <c r="D39" s="73">
        <f>ROUND(C39,2)</f>
        <v>49.94</v>
      </c>
      <c r="E39" s="60">
        <v>488.24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301.18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519.41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49.87</v>
      </c>
      <c r="D42" s="73">
        <f>ROUND(C42,2)</f>
        <v>49.87</v>
      </c>
      <c r="E42" s="60">
        <v>706.47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49.88</v>
      </c>
      <c r="D43" s="73">
        <f>ROUND(C43,2)</f>
        <v>49.88</v>
      </c>
      <c r="E43" s="60">
        <v>675.29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</v>
      </c>
      <c r="D44" s="73">
        <f>ROUND(C44,2)</f>
        <v>49.8</v>
      </c>
      <c r="E44" s="60">
        <v>800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394.71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644.12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332.35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</v>
      </c>
      <c r="D48" s="73">
        <f>ROUND(C48,2)</f>
        <v>50</v>
      </c>
      <c r="E48" s="60">
        <v>301.18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332.35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50.06</v>
      </c>
      <c r="D50" s="73">
        <f>ROUND(C50,2)</f>
        <v>50.06</v>
      </c>
      <c r="E50" s="60">
        <v>0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60.24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49.96</v>
      </c>
      <c r="D52" s="73">
        <f>ROUND(C52,2)</f>
        <v>49.96</v>
      </c>
      <c r="E52" s="60">
        <v>425.88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301.18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120.47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180.71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301.18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612.9400000000001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363.53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301.18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50.01</v>
      </c>
      <c r="D60" s="73">
        <f>ROUND(C60,2)</f>
        <v>50.01</v>
      </c>
      <c r="E60" s="60">
        <v>240.94</v>
      </c>
      <c r="F60" s="61">
        <v>11.27</v>
      </c>
      <c r="G60" s="74">
        <v>-1.627590275000001</v>
      </c>
      <c r="H60" s="63">
        <f>MAX(G60,-0.12*F60)</f>
        <v>-1.3524</v>
      </c>
      <c r="I60" s="63">
        <f>IF(ABS(F60)&lt;=10,0.5,IF(ABS(F60)&lt;=25,1,IF(ABS(F60)&lt;=100,2,10)))</f>
        <v>1</v>
      </c>
      <c r="J60" s="64">
        <f>IF(G60&lt;-I60,1,0)</f>
        <v>1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-0.008146181399999999</v>
      </c>
      <c r="S60" s="60">
        <f>MIN($S$6/100*F60,150)</f>
        <v>1.3524</v>
      </c>
      <c r="T60" s="60">
        <f>MIN($T$6/100*F60,200)</f>
        <v>1.6905</v>
      </c>
      <c r="U60" s="60">
        <f>MIN($U$6/100*F60,250)</f>
        <v>2.254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-0.008146181399999999</v>
      </c>
      <c r="AB60" s="139" t="str">
        <f>IF(AA60&gt;=0,AA60,"")</f>
        <v/>
      </c>
      <c r="AC60" s="76">
        <f>IF(AA60&lt;0,AA60,"")</f>
        <v>-0.008146181399999999</v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240.94</v>
      </c>
      <c r="F61" s="61">
        <v>11.27</v>
      </c>
      <c r="G61" s="74">
        <v>-0.9980639750000009</v>
      </c>
      <c r="H61" s="63">
        <f>MAX(G61,-0.12*F61)</f>
        <v>-0.9980639750000009</v>
      </c>
      <c r="I61" s="63">
        <f>IF(ABS(F61)&lt;=10,0.5,IF(ABS(F61)&lt;=25,1,IF(ABS(F61)&lt;=100,2,10)))</f>
        <v>1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-0.006011838353412505</v>
      </c>
      <c r="S61" s="60">
        <f>MIN($S$6/100*F61,150)</f>
        <v>1.3524</v>
      </c>
      <c r="T61" s="60">
        <f>MIN($T$6/100*F61,200)</f>
        <v>1.6905</v>
      </c>
      <c r="U61" s="60">
        <f>MIN($U$6/100*F61,250)</f>
        <v>2.254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-0.006011838353412505</v>
      </c>
      <c r="AB61" s="139" t="str">
        <f>IF(AA61&gt;=0,AA61,"")</f>
        <v/>
      </c>
      <c r="AC61" s="76">
        <f>IF(AA61&lt;0,AA61,"")</f>
        <v>-0.006011838353412505</v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301.18</v>
      </c>
      <c r="F62" s="61">
        <v>11.27</v>
      </c>
      <c r="G62" s="74">
        <v>-1.384702174999999</v>
      </c>
      <c r="H62" s="63">
        <f>MAX(G62,-0.12*F62)</f>
        <v>-1.3524</v>
      </c>
      <c r="I62" s="63">
        <f>IF(ABS(F62)&lt;=10,0.5,IF(ABS(F62)&lt;=25,1,IF(ABS(F62)&lt;=100,2,10)))</f>
        <v>1</v>
      </c>
      <c r="J62" s="64">
        <f>IF(G62&lt;-I62,1,0)</f>
        <v>1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-0.0101828958</v>
      </c>
      <c r="S62" s="60">
        <f>MIN($S$6/100*F62,150)</f>
        <v>1.3524</v>
      </c>
      <c r="T62" s="60">
        <f>MIN($T$6/100*F62,200)</f>
        <v>1.6905</v>
      </c>
      <c r="U62" s="60">
        <f>MIN($U$6/100*F62,250)</f>
        <v>2.254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-0.0101828958</v>
      </c>
      <c r="AB62" s="139" t="str">
        <f>IF(AA62&gt;=0,AA62,"")</f>
        <v/>
      </c>
      <c r="AC62" s="76">
        <f>IF(AA62&lt;0,AA62,"")</f>
        <v>-0.0101828958</v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180.71</v>
      </c>
      <c r="F63" s="61">
        <v>11.27</v>
      </c>
      <c r="G63" s="74">
        <v>-1.123225699999999</v>
      </c>
      <c r="H63" s="63">
        <f>MAX(G63,-0.12*F63)</f>
        <v>-1.123225699999999</v>
      </c>
      <c r="I63" s="63">
        <f>IF(ABS(F63)&lt;=10,0.5,IF(ABS(F63)&lt;=25,1,IF(ABS(F63)&lt;=100,2,10)))</f>
        <v>1</v>
      </c>
      <c r="J63" s="64">
        <f>IF(G63&lt;-I63,1,0)</f>
        <v>1</v>
      </c>
      <c r="K63" s="64">
        <f>IF(J63=J62,K62+J63,0)</f>
        <v>1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-0.005074452906174995</v>
      </c>
      <c r="S63" s="60">
        <f>MIN($S$6/100*F63,150)</f>
        <v>1.3524</v>
      </c>
      <c r="T63" s="60">
        <f>MIN($T$6/100*F63,200)</f>
        <v>1.6905</v>
      </c>
      <c r="U63" s="60">
        <f>MIN($U$6/100*F63,250)</f>
        <v>2.254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-0.005074452906174995</v>
      </c>
      <c r="AB63" s="139" t="str">
        <f>IF(AA63&gt;=0,AA63,"")</f>
        <v/>
      </c>
      <c r="AC63" s="76">
        <f>IF(AA63&lt;0,AA63,"")</f>
        <v>-0.005074452906174995</v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120.47</v>
      </c>
      <c r="F64" s="61">
        <v>11.27</v>
      </c>
      <c r="G64" s="74">
        <v>-0.3883652749999982</v>
      </c>
      <c r="H64" s="63">
        <f>MAX(G64,-0.12*F64)</f>
        <v>-0.3883652749999982</v>
      </c>
      <c r="I64" s="63">
        <f>IF(ABS(F64)&lt;=10,0.5,IF(ABS(F64)&lt;=25,1,IF(ABS(F64)&lt;=100,2,10)))</f>
        <v>1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-0.001169659116981245</v>
      </c>
      <c r="S64" s="60">
        <f>MIN($S$6/100*F64,150)</f>
        <v>1.3524</v>
      </c>
      <c r="T64" s="60">
        <f>MIN($T$6/100*F64,200)</f>
        <v>1.6905</v>
      </c>
      <c r="U64" s="60">
        <f>MIN($U$6/100*F64,250)</f>
        <v>2.254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-0.001169659116981245</v>
      </c>
      <c r="AB64" s="139" t="str">
        <f>IF(AA64&gt;=0,AA64,"")</f>
        <v/>
      </c>
      <c r="AC64" s="76">
        <f>IF(AA64&lt;0,AA64,"")</f>
        <v>-0.001169659116981245</v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49.97</v>
      </c>
      <c r="D65" s="73">
        <f>ROUND(C65,2)</f>
        <v>49.97</v>
      </c>
      <c r="E65" s="60">
        <v>394.71</v>
      </c>
      <c r="F65" s="61">
        <v>11.27</v>
      </c>
      <c r="G65" s="74">
        <v>-0.4069536500000002</v>
      </c>
      <c r="H65" s="63">
        <f>MAX(G65,-0.12*F65)</f>
        <v>-0.4069536500000002</v>
      </c>
      <c r="I65" s="63">
        <f>IF(ABS(F65)&lt;=10,0.5,IF(ABS(F65)&lt;=25,1,IF(ABS(F65)&lt;=100,2,10)))</f>
        <v>1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-0.004015716879787501</v>
      </c>
      <c r="S65" s="60">
        <f>MIN($S$6/100*F65,150)</f>
        <v>1.3524</v>
      </c>
      <c r="T65" s="60">
        <f>MIN($T$6/100*F65,200)</f>
        <v>1.6905</v>
      </c>
      <c r="U65" s="60">
        <f>MIN($U$6/100*F65,250)</f>
        <v>2.254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-0.004015716879787501</v>
      </c>
      <c r="AB65" s="139" t="str">
        <f>IF(AA65&gt;=0,AA65,"")</f>
        <v/>
      </c>
      <c r="AC65" s="76">
        <f>IF(AA65&lt;0,AA65,"")</f>
        <v>-0.004015716879787501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50.02</v>
      </c>
      <c r="D66" s="73">
        <f>ROUND(C66,2)</f>
        <v>50.02</v>
      </c>
      <c r="E66" s="60">
        <v>180.71</v>
      </c>
      <c r="F66" s="61">
        <v>11.27</v>
      </c>
      <c r="G66" s="74">
        <v>-0.1653047749999992</v>
      </c>
      <c r="H66" s="63">
        <f>MAX(G66,-0.12*F66)</f>
        <v>-0.1653047749999992</v>
      </c>
      <c r="I66" s="63">
        <f>IF(ABS(F66)&lt;=10,0.5,IF(ABS(F66)&lt;=25,1,IF(ABS(F66)&lt;=100,2,10)))</f>
        <v>1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-0.0007468056472562463</v>
      </c>
      <c r="S66" s="60">
        <f>MIN($S$6/100*F66,150)</f>
        <v>1.3524</v>
      </c>
      <c r="T66" s="60">
        <f>MIN($T$6/100*F66,200)</f>
        <v>1.6905</v>
      </c>
      <c r="U66" s="60">
        <f>MIN($U$6/100*F66,250)</f>
        <v>2.254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-0.0007468056472562463</v>
      </c>
      <c r="AB66" s="139" t="str">
        <f>IF(AA66&gt;=0,AA66,"")</f>
        <v/>
      </c>
      <c r="AC66" s="76">
        <f>IF(AA66&lt;0,AA66,"")</f>
        <v>-0.0007468056472562463</v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49.97</v>
      </c>
      <c r="D67" s="73">
        <f>ROUND(C67,2)</f>
        <v>49.97</v>
      </c>
      <c r="E67" s="60">
        <v>394.71</v>
      </c>
      <c r="F67" s="61">
        <v>11.27</v>
      </c>
      <c r="G67" s="74">
        <v>0</v>
      </c>
      <c r="H67" s="63">
        <f>MAX(G67,-0.12*F67)</f>
        <v>0</v>
      </c>
      <c r="I67" s="63">
        <f>IF(ABS(F67)&lt;=10,0.5,IF(ABS(F67)&lt;=25,1,IF(ABS(F67)&lt;=100,2,10)))</f>
        <v>1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1.3524</v>
      </c>
      <c r="T67" s="60">
        <f>MIN($T$6/100*F67,200)</f>
        <v>1.6905</v>
      </c>
      <c r="U67" s="60">
        <f>MIN($U$6/100*F67,250)</f>
        <v>2.254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50.02</v>
      </c>
      <c r="D68" s="73">
        <f>ROUND(C68,2)</f>
        <v>50.02</v>
      </c>
      <c r="E68" s="60">
        <v>180.71</v>
      </c>
      <c r="F68" s="61">
        <v>11.27</v>
      </c>
      <c r="G68" s="74">
        <v>0</v>
      </c>
      <c r="H68" s="63">
        <f>MAX(G68,-0.12*F68)</f>
        <v>0</v>
      </c>
      <c r="I68" s="63">
        <f>IF(ABS(F68)&lt;=10,0.5,IF(ABS(F68)&lt;=25,1,IF(ABS(F68)&lt;=100,2,10)))</f>
        <v>1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1.3524</v>
      </c>
      <c r="T68" s="60">
        <f>MIN($T$6/100*F68,200)</f>
        <v>1.6905</v>
      </c>
      <c r="U68" s="60">
        <f>MIN($U$6/100*F68,250)</f>
        <v>2.254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49.94</v>
      </c>
      <c r="D69" s="73">
        <f>ROUND(C69,2)</f>
        <v>49.94</v>
      </c>
      <c r="E69" s="60">
        <v>488.24</v>
      </c>
      <c r="F69" s="61">
        <v>11.27</v>
      </c>
      <c r="G69" s="74">
        <v>0</v>
      </c>
      <c r="H69" s="63">
        <f>MAX(G69,-0.12*F69)</f>
        <v>0</v>
      </c>
      <c r="I69" s="63">
        <f>IF(ABS(F69)&lt;=10,0.5,IF(ABS(F69)&lt;=25,1,IF(ABS(F69)&lt;=100,2,10)))</f>
        <v>1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1.3524</v>
      </c>
      <c r="T69" s="60">
        <f>MIN($T$6/100*F69,200)</f>
        <v>1.6905</v>
      </c>
      <c r="U69" s="60">
        <f>MIN($U$6/100*F69,250)</f>
        <v>2.254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240.94</v>
      </c>
      <c r="F70" s="61">
        <v>11.27</v>
      </c>
      <c r="G70" s="74">
        <v>0</v>
      </c>
      <c r="H70" s="63">
        <f>MAX(G70,-0.12*F70)</f>
        <v>0</v>
      </c>
      <c r="I70" s="63">
        <f>IF(ABS(F70)&lt;=10,0.5,IF(ABS(F70)&lt;=25,1,IF(ABS(F70)&lt;=100,2,10)))</f>
        <v>1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1.3524</v>
      </c>
      <c r="T70" s="60">
        <f>MIN($T$6/100*F70,200)</f>
        <v>1.6905</v>
      </c>
      <c r="U70" s="60">
        <f>MIN($U$6/100*F70,250)</f>
        <v>2.254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332.35</v>
      </c>
      <c r="F71" s="61">
        <v>11.27</v>
      </c>
      <c r="G71" s="74">
        <v>0</v>
      </c>
      <c r="H71" s="63">
        <f>MAX(G71,-0.12*F71)</f>
        <v>0</v>
      </c>
      <c r="I71" s="63">
        <f>IF(ABS(F71)&lt;=10,0.5,IF(ABS(F71)&lt;=25,1,IF(ABS(F71)&lt;=100,2,10)))</f>
        <v>1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1.3524</v>
      </c>
      <c r="T71" s="60">
        <f>MIN($T$6/100*F71,200)</f>
        <v>1.6905</v>
      </c>
      <c r="U71" s="60">
        <f>MIN($U$6/100*F71,250)</f>
        <v>2.254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180.71</v>
      </c>
      <c r="F72" s="61">
        <v>11.27</v>
      </c>
      <c r="G72" s="74">
        <v>0</v>
      </c>
      <c r="H72" s="63">
        <f>MAX(G72,-0.12*F72)</f>
        <v>0</v>
      </c>
      <c r="I72" s="63">
        <f>IF(ABS(F72)&lt;=10,0.5,IF(ABS(F72)&lt;=25,1,IF(ABS(F72)&lt;=100,2,10)))</f>
        <v>1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1.3524</v>
      </c>
      <c r="T72" s="60">
        <f>MIN($T$6/100*F72,200)</f>
        <v>1.6905</v>
      </c>
      <c r="U72" s="60">
        <f>MIN($U$6/100*F72,250)</f>
        <v>2.254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488.24</v>
      </c>
      <c r="F73" s="61">
        <v>11.27</v>
      </c>
      <c r="G73" s="74">
        <v>0</v>
      </c>
      <c r="H73" s="63">
        <f>MAX(G73,-0.12*F73)</f>
        <v>0</v>
      </c>
      <c r="I73" s="63">
        <f>IF(ABS(F73)&lt;=10,0.5,IF(ABS(F73)&lt;=25,1,IF(ABS(F73)&lt;=100,2,10)))</f>
        <v>1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1.3524</v>
      </c>
      <c r="T73" s="60">
        <f>MIN($T$6/100*F73,200)</f>
        <v>1.6905</v>
      </c>
      <c r="U73" s="60">
        <f>MIN($U$6/100*F73,250)</f>
        <v>2.254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240.94</v>
      </c>
      <c r="F74" s="61">
        <v>11.27</v>
      </c>
      <c r="G74" s="74">
        <v>0</v>
      </c>
      <c r="H74" s="63">
        <f>MAX(G74,-0.12*F74)</f>
        <v>0</v>
      </c>
      <c r="I74" s="63">
        <f>IF(ABS(F74)&lt;=10,0.5,IF(ABS(F74)&lt;=25,1,IF(ABS(F74)&lt;=100,2,10)))</f>
        <v>1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1.3524</v>
      </c>
      <c r="T74" s="60">
        <f>MIN($T$6/100*F74,200)</f>
        <v>1.6905</v>
      </c>
      <c r="U74" s="60">
        <f>MIN($U$6/100*F74,250)</f>
        <v>2.254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394.71</v>
      </c>
      <c r="F75" s="61">
        <v>11.27</v>
      </c>
      <c r="G75" s="74">
        <v>0</v>
      </c>
      <c r="H75" s="63">
        <f>MAX(G75,-0.12*F75)</f>
        <v>0</v>
      </c>
      <c r="I75" s="63">
        <f>IF(ABS(F75)&lt;=10,0.5,IF(ABS(F75)&lt;=25,1,IF(ABS(F75)&lt;=100,2,10)))</f>
        <v>1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1.3524</v>
      </c>
      <c r="T75" s="60">
        <f>MIN($T$6/100*F75,200)</f>
        <v>1.6905</v>
      </c>
      <c r="U75" s="60">
        <f>MIN($U$6/100*F75,250)</f>
        <v>2.254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50.02</v>
      </c>
      <c r="D76" s="73">
        <f>ROUND(C76,2)</f>
        <v>50.02</v>
      </c>
      <c r="E76" s="60">
        <v>180.71</v>
      </c>
      <c r="F76" s="61">
        <v>11.27</v>
      </c>
      <c r="G76" s="74">
        <v>0</v>
      </c>
      <c r="H76" s="63">
        <f>MAX(G76,-0.12*F76)</f>
        <v>0</v>
      </c>
      <c r="I76" s="63">
        <f>IF(ABS(F76)&lt;=10,0.5,IF(ABS(F76)&lt;=25,1,IF(ABS(F76)&lt;=100,2,10)))</f>
        <v>1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1.3524</v>
      </c>
      <c r="T76" s="60">
        <f>MIN($T$6/100*F76,200)</f>
        <v>1.6905</v>
      </c>
      <c r="U76" s="60">
        <f>MIN($U$6/100*F76,250)</f>
        <v>2.254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425.88</v>
      </c>
      <c r="F77" s="61">
        <v>11.27</v>
      </c>
      <c r="G77" s="74">
        <v>0</v>
      </c>
      <c r="H77" s="63">
        <f>MAX(G77,-0.12*F77)</f>
        <v>0</v>
      </c>
      <c r="I77" s="63">
        <f>IF(ABS(F77)&lt;=10,0.5,IF(ABS(F77)&lt;=25,1,IF(ABS(F77)&lt;=100,2,10)))</f>
        <v>1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1.3524</v>
      </c>
      <c r="T77" s="60">
        <f>MIN($T$6/100*F77,200)</f>
        <v>1.6905</v>
      </c>
      <c r="U77" s="60">
        <f>MIN($U$6/100*F77,250)</f>
        <v>2.254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332.35</v>
      </c>
      <c r="F78" s="61">
        <v>11.27</v>
      </c>
      <c r="G78" s="74">
        <v>0</v>
      </c>
      <c r="H78" s="63">
        <f>MAX(G78,-0.12*F78)</f>
        <v>0</v>
      </c>
      <c r="I78" s="63">
        <f>IF(ABS(F78)&lt;=10,0.5,IF(ABS(F78)&lt;=25,1,IF(ABS(F78)&lt;=100,2,10)))</f>
        <v>1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1.3524</v>
      </c>
      <c r="T78" s="60">
        <f>MIN($T$6/100*F78,200)</f>
        <v>1.6905</v>
      </c>
      <c r="U78" s="60">
        <f>MIN($U$6/100*F78,250)</f>
        <v>2.254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301.18</v>
      </c>
      <c r="F79" s="61">
        <v>11.27</v>
      </c>
      <c r="G79" s="74">
        <v>0</v>
      </c>
      <c r="H79" s="63">
        <f>MAX(G79,-0.12*F79)</f>
        <v>0</v>
      </c>
      <c r="I79" s="63">
        <f>IF(ABS(F79)&lt;=10,0.5,IF(ABS(F79)&lt;=25,1,IF(ABS(F79)&lt;=100,2,10)))</f>
        <v>1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1.3524</v>
      </c>
      <c r="T79" s="60">
        <f>MIN($T$6/100*F79,200)</f>
        <v>1.6905</v>
      </c>
      <c r="U79" s="60">
        <f>MIN($U$6/100*F79,250)</f>
        <v>2.254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50.1</v>
      </c>
      <c r="D80" s="73">
        <f>ROUND(C80,2)</f>
        <v>50.1</v>
      </c>
      <c r="E80" s="60">
        <v>0</v>
      </c>
      <c r="F80" s="61">
        <v>11.27</v>
      </c>
      <c r="G80" s="74">
        <v>0</v>
      </c>
      <c r="H80" s="63">
        <f>MAX(G80,-0.12*F80)</f>
        <v>0</v>
      </c>
      <c r="I80" s="63">
        <f>IF(ABS(F80)&lt;=10,0.5,IF(ABS(F80)&lt;=25,1,IF(ABS(F80)&lt;=100,2,10)))</f>
        <v>1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1.3524</v>
      </c>
      <c r="T80" s="60">
        <f>MIN($T$6/100*F80,200)</f>
        <v>1.6905</v>
      </c>
      <c r="U80" s="60">
        <f>MIN($U$6/100*F80,250)</f>
        <v>2.254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332.35</v>
      </c>
      <c r="F81" s="61">
        <v>11.27</v>
      </c>
      <c r="G81" s="74">
        <v>0</v>
      </c>
      <c r="H81" s="63">
        <f>MAX(G81,-0.12*F81)</f>
        <v>0</v>
      </c>
      <c r="I81" s="63">
        <f>IF(ABS(F81)&lt;=10,0.5,IF(ABS(F81)&lt;=25,1,IF(ABS(F81)&lt;=100,2,10)))</f>
        <v>1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1.3524</v>
      </c>
      <c r="T81" s="60">
        <f>MIN($T$6/100*F81,200)</f>
        <v>1.6905</v>
      </c>
      <c r="U81" s="60">
        <f>MIN($U$6/100*F81,250)</f>
        <v>2.254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</v>
      </c>
      <c r="D82" s="73">
        <f>ROUND(C82,2)</f>
        <v>49.9</v>
      </c>
      <c r="E82" s="60">
        <v>612.9400000000001</v>
      </c>
      <c r="F82" s="61">
        <v>11.27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1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1.3524</v>
      </c>
      <c r="T82" s="60">
        <f>MIN($T$6/100*F82,200)</f>
        <v>1.6905</v>
      </c>
      <c r="U82" s="60">
        <f>MIN($U$6/100*F82,250)</f>
        <v>2.254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49.92</v>
      </c>
      <c r="D83" s="73">
        <f>ROUND(C83,2)</f>
        <v>49.92</v>
      </c>
      <c r="E83" s="60">
        <v>550.59</v>
      </c>
      <c r="F83" s="61">
        <v>11.27</v>
      </c>
      <c r="G83" s="74">
        <v>-0.5531822000000002</v>
      </c>
      <c r="H83" s="63">
        <f>MAX(G83,-0.12*F83)</f>
        <v>-0.5531822000000002</v>
      </c>
      <c r="I83" s="63">
        <f>IF(ABS(F83)&lt;=10,0.5,IF(ABS(F83)&lt;=25,1,IF(ABS(F83)&lt;=100,2,10)))</f>
        <v>1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-0.007614414687450002</v>
      </c>
      <c r="S83" s="60">
        <f>MIN($S$6/100*F83,150)</f>
        <v>1.3524</v>
      </c>
      <c r="T83" s="60">
        <f>MIN($T$6/100*F83,200)</f>
        <v>1.6905</v>
      </c>
      <c r="U83" s="60">
        <f>MIN($U$6/100*F83,250)</f>
        <v>2.254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-0.007614414687450002</v>
      </c>
      <c r="AB83" s="139" t="str">
        <f>IF(AA83&gt;=0,AA83,"")</f>
        <v/>
      </c>
      <c r="AC83" s="76">
        <f>IF(AA83&lt;0,AA83,"")</f>
        <v>-0.007614414687450002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50.01</v>
      </c>
      <c r="D84" s="73">
        <f>ROUND(C84,2)</f>
        <v>50.01</v>
      </c>
      <c r="E84" s="60">
        <v>240.94</v>
      </c>
      <c r="F84" s="61">
        <v>11.27</v>
      </c>
      <c r="G84" s="74">
        <v>-1.288042624999999</v>
      </c>
      <c r="H84" s="63">
        <f>MAX(G84,-0.12*F84)</f>
        <v>-1.288042624999999</v>
      </c>
      <c r="I84" s="63">
        <f>IF(ABS(F84)&lt;=10,0.5,IF(ABS(F84)&lt;=25,1,IF(ABS(F84)&lt;=100,2,10)))</f>
        <v>1</v>
      </c>
      <c r="J84" s="64">
        <f>IF(G84&lt;-I84,1,0)</f>
        <v>1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-0.007758524751687495</v>
      </c>
      <c r="S84" s="60">
        <f>MIN($S$6/100*F84,150)</f>
        <v>1.3524</v>
      </c>
      <c r="T84" s="60">
        <f>MIN($T$6/100*F84,200)</f>
        <v>1.6905</v>
      </c>
      <c r="U84" s="60">
        <f>MIN($U$6/100*F84,250)</f>
        <v>2.254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-0.007758524751687495</v>
      </c>
      <c r="AB84" s="139" t="str">
        <f>IF(AA84&gt;=0,AA84,"")</f>
        <v/>
      </c>
      <c r="AC84" s="76">
        <f>IF(AA84&lt;0,AA84,"")</f>
        <v>-0.007758524751687495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240.94</v>
      </c>
      <c r="F85" s="61">
        <v>11.27</v>
      </c>
      <c r="G85" s="74">
        <v>-1.521016925</v>
      </c>
      <c r="H85" s="63">
        <f>MAX(G85,-0.12*F85)</f>
        <v>-1.3524</v>
      </c>
      <c r="I85" s="63">
        <f>IF(ABS(F85)&lt;=10,0.5,IF(ABS(F85)&lt;=25,1,IF(ABS(F85)&lt;=100,2,10)))</f>
        <v>1</v>
      </c>
      <c r="J85" s="64">
        <f>IF(G85&lt;-I85,1,0)</f>
        <v>1</v>
      </c>
      <c r="K85" s="64">
        <f>IF(J85=J84,K84+J85,0)</f>
        <v>1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-0.008146181399999999</v>
      </c>
      <c r="S85" s="60">
        <f>MIN($S$6/100*F85,150)</f>
        <v>1.3524</v>
      </c>
      <c r="T85" s="60">
        <f>MIN($T$6/100*F85,200)</f>
        <v>1.6905</v>
      </c>
      <c r="U85" s="60">
        <f>MIN($U$6/100*F85,250)</f>
        <v>2.254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-0.008146181399999999</v>
      </c>
      <c r="AB85" s="139" t="str">
        <f>IF(AA85&gt;=0,AA85,"")</f>
        <v/>
      </c>
      <c r="AC85" s="76">
        <f>IF(AA85&lt;0,AA85,"")</f>
        <v>-0.008146181399999999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425.88</v>
      </c>
      <c r="F86" s="61">
        <v>11.27</v>
      </c>
      <c r="G86" s="74">
        <v>-1.191383074999999</v>
      </c>
      <c r="H86" s="63">
        <f>MAX(G86,-0.12*F86)</f>
        <v>-1.191383074999999</v>
      </c>
      <c r="I86" s="63">
        <f>IF(ABS(F86)&lt;=10,0.5,IF(ABS(F86)&lt;=25,1,IF(ABS(F86)&lt;=100,2,10)))</f>
        <v>1</v>
      </c>
      <c r="J86" s="64">
        <f>IF(G86&lt;-I86,1,0)</f>
        <v>1</v>
      </c>
      <c r="K86" s="64">
        <f>IF(J86=J85,K85+J86,0)</f>
        <v>2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-0.01268465559952499</v>
      </c>
      <c r="S86" s="60">
        <f>MIN($S$6/100*F86,150)</f>
        <v>1.3524</v>
      </c>
      <c r="T86" s="60">
        <f>MIN($T$6/100*F86,200)</f>
        <v>1.6905</v>
      </c>
      <c r="U86" s="60">
        <f>MIN($U$6/100*F86,250)</f>
        <v>2.254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-0.01268465559952499</v>
      </c>
      <c r="AB86" s="139" t="str">
        <f>IF(AA86&gt;=0,AA86,"")</f>
        <v/>
      </c>
      <c r="AC86" s="76">
        <f>IF(AA86&lt;0,AA86,"")</f>
        <v>-0.01268465559952499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50.03</v>
      </c>
      <c r="D87" s="73">
        <f>ROUND(C87,2)</f>
        <v>50.03</v>
      </c>
      <c r="E87" s="60">
        <v>120.47</v>
      </c>
      <c r="F87" s="61">
        <v>11.27</v>
      </c>
      <c r="G87" s="74">
        <v>-1.229799049999999</v>
      </c>
      <c r="H87" s="63">
        <f>MAX(G87,-0.12*F87)</f>
        <v>-1.229799049999999</v>
      </c>
      <c r="I87" s="63">
        <f>IF(ABS(F87)&lt;=10,0.5,IF(ABS(F87)&lt;=25,1,IF(ABS(F87)&lt;=100,2,10)))</f>
        <v>1</v>
      </c>
      <c r="J87" s="64">
        <f>IF(G87&lt;-I87,1,0)</f>
        <v>1</v>
      </c>
      <c r="K87" s="64">
        <f>IF(J87=J86,K86+J87,0)</f>
        <v>3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-0.003703847288837496</v>
      </c>
      <c r="S87" s="60">
        <f>MIN($S$6/100*F87,150)</f>
        <v>1.3524</v>
      </c>
      <c r="T87" s="60">
        <f>MIN($T$6/100*F87,200)</f>
        <v>1.6905</v>
      </c>
      <c r="U87" s="60">
        <f>MIN($U$6/100*F87,250)</f>
        <v>2.254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-0.003703847288837496</v>
      </c>
      <c r="AB87" s="139" t="str">
        <f>IF(AA87&gt;=0,AA87,"")</f>
        <v/>
      </c>
      <c r="AC87" s="76">
        <f>IF(AA87&lt;0,AA87,"")</f>
        <v>-0.003703847288837496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50.06</v>
      </c>
      <c r="D88" s="73">
        <f>ROUND(C88,2)</f>
        <v>50.06</v>
      </c>
      <c r="E88" s="60">
        <v>0</v>
      </c>
      <c r="F88" s="61">
        <v>11.27</v>
      </c>
      <c r="G88" s="74">
        <v>-1.1331395</v>
      </c>
      <c r="H88" s="63">
        <f>MAX(G88,-0.12*F88)</f>
        <v>-1.1331395</v>
      </c>
      <c r="I88" s="63">
        <f>IF(ABS(F88)&lt;=10,0.5,IF(ABS(F88)&lt;=25,1,IF(ABS(F88)&lt;=100,2,10)))</f>
        <v>1</v>
      </c>
      <c r="J88" s="64">
        <f>IF(G88&lt;-I88,1,0)</f>
        <v>1</v>
      </c>
      <c r="K88" s="64">
        <f>IF(J88=J87,K87+J88,0)</f>
        <v>4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-0</v>
      </c>
      <c r="S88" s="60">
        <f>MIN($S$6/100*F88,150)</f>
        <v>1.3524</v>
      </c>
      <c r="T88" s="60">
        <f>MIN($T$6/100*F88,200)</f>
        <v>1.6905</v>
      </c>
      <c r="U88" s="60">
        <f>MIN($U$6/100*F88,250)</f>
        <v>2.254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240.94</v>
      </c>
      <c r="F89" s="61">
        <v>11.27</v>
      </c>
      <c r="G89" s="74">
        <v>-1.1331395</v>
      </c>
      <c r="H89" s="63">
        <f>MAX(G89,-0.12*F89)</f>
        <v>-1.1331395</v>
      </c>
      <c r="I89" s="63">
        <f>IF(ABS(F89)&lt;=10,0.5,IF(ABS(F89)&lt;=25,1,IF(ABS(F89)&lt;=100,2,10)))</f>
        <v>1</v>
      </c>
      <c r="J89" s="64">
        <f>IF(G89&lt;-I89,1,0)</f>
        <v>1</v>
      </c>
      <c r="K89" s="64">
        <f>IF(J89=J88,K88+J89,0)</f>
        <v>5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-0.006825465778250002</v>
      </c>
      <c r="S89" s="60">
        <f>MIN($S$6/100*F89,150)</f>
        <v>1.3524</v>
      </c>
      <c r="T89" s="60">
        <f>MIN($T$6/100*F89,200)</f>
        <v>1.6905</v>
      </c>
      <c r="U89" s="60">
        <f>MIN($U$6/100*F89,250)</f>
        <v>2.254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-0.006825465778250002</v>
      </c>
      <c r="AB89" s="139" t="str">
        <f>IF(AA89&gt;=0,AA89,"")</f>
        <v/>
      </c>
      <c r="AC89" s="76">
        <f>IF(AA89&lt;0,AA89,"")</f>
        <v>-0.006825465778250002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49.93</v>
      </c>
      <c r="D90" s="73">
        <f>ROUND(C90,2)</f>
        <v>49.93</v>
      </c>
      <c r="E90" s="60">
        <v>519.41</v>
      </c>
      <c r="F90" s="61">
        <v>11.27</v>
      </c>
      <c r="G90" s="74">
        <v>-1.181469275</v>
      </c>
      <c r="H90" s="63">
        <f>MAX(G90,-0.12*F90)</f>
        <v>-1.181469275</v>
      </c>
      <c r="I90" s="63">
        <f>IF(ABS(F90)&lt;=10,0.5,IF(ABS(F90)&lt;=25,1,IF(ABS(F90)&lt;=100,2,10)))</f>
        <v>1</v>
      </c>
      <c r="J90" s="64">
        <f>IF(G90&lt;-I90,1,0)</f>
        <v>1</v>
      </c>
      <c r="K90" s="64">
        <f>IF(J90=J89,K89+J90,0)</f>
        <v>6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-0.01534167390319374</v>
      </c>
      <c r="S90" s="60">
        <f>MIN($S$6/100*F90,150)</f>
        <v>1.3524</v>
      </c>
      <c r="T90" s="60">
        <f>MIN($T$6/100*F90,200)</f>
        <v>1.6905</v>
      </c>
      <c r="U90" s="60">
        <f>MIN($U$6/100*F90,250)</f>
        <v>2.254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-0.01534167390319374</v>
      </c>
      <c r="AB90" s="139" t="str">
        <f>IF(AA90&gt;=0,AA90,"")</f>
        <v/>
      </c>
      <c r="AC90" s="76">
        <f>IF(AA90&lt;0,AA90,"")</f>
        <v>-0.01534167390319374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49.98</v>
      </c>
      <c r="D91" s="73">
        <f>ROUND(C91,2)</f>
        <v>49.98</v>
      </c>
      <c r="E91" s="60">
        <v>363.53</v>
      </c>
      <c r="F91" s="61">
        <v>11.27</v>
      </c>
      <c r="G91" s="74">
        <v>-1.849411549999999</v>
      </c>
      <c r="H91" s="63">
        <f>MAX(G91,-0.12*F91)</f>
        <v>-1.3524</v>
      </c>
      <c r="I91" s="63">
        <f>IF(ABS(F91)&lt;=10,0.5,IF(ABS(F91)&lt;=25,1,IF(ABS(F91)&lt;=100,2,10)))</f>
        <v>1</v>
      </c>
      <c r="J91" s="64">
        <f>IF(G91&lt;-I91,1,0)</f>
        <v>1</v>
      </c>
      <c r="K91" s="64">
        <f>IF(J91=J90,K90+J91,0)</f>
        <v>7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-0.0122909493</v>
      </c>
      <c r="S91" s="60">
        <f>MIN($S$6/100*F91,150)</f>
        <v>1.3524</v>
      </c>
      <c r="T91" s="60">
        <f>MIN($T$6/100*F91,200)</f>
        <v>1.6905</v>
      </c>
      <c r="U91" s="60">
        <f>MIN($U$6/100*F91,250)</f>
        <v>2.254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-0.0122909493</v>
      </c>
      <c r="AB91" s="139" t="str">
        <f>IF(AA91&gt;=0,AA91,"")</f>
        <v/>
      </c>
      <c r="AC91" s="76">
        <f>IF(AA91&lt;0,AA91,"")</f>
        <v>-0.0122909493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180.71</v>
      </c>
      <c r="F92" s="61">
        <v>11.27</v>
      </c>
      <c r="G92" s="74">
        <v>-2.198872999999999</v>
      </c>
      <c r="H92" s="63">
        <f>MAX(G92,-0.12*F92)</f>
        <v>-1.3524</v>
      </c>
      <c r="I92" s="63">
        <f>IF(ABS(F92)&lt;=10,0.5,IF(ABS(F92)&lt;=25,1,IF(ABS(F92)&lt;=100,2,10)))</f>
        <v>1</v>
      </c>
      <c r="J92" s="64">
        <f>IF(G92&lt;-I92,1,0)</f>
        <v>1</v>
      </c>
      <c r="K92" s="64">
        <f>IF(J92=J91,K91+J92,0)</f>
        <v>8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-0.0061098051</v>
      </c>
      <c r="S92" s="60">
        <f>MIN($S$6/100*F92,150)</f>
        <v>1.3524</v>
      </c>
      <c r="T92" s="60">
        <f>MIN($T$6/100*F92,200)</f>
        <v>1.6905</v>
      </c>
      <c r="U92" s="60">
        <f>MIN($U$6/100*F92,250)</f>
        <v>2.254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-0.0061098051</v>
      </c>
      <c r="AB92" s="139" t="str">
        <f>IF(AA92&gt;=0,AA92,"")</f>
        <v/>
      </c>
      <c r="AC92" s="76">
        <f>IF(AA92&lt;0,AA92,"")</f>
        <v>-0.0061098051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301.18</v>
      </c>
      <c r="F93" s="61">
        <v>11.27</v>
      </c>
      <c r="G93" s="74">
        <v>-2.004314675</v>
      </c>
      <c r="H93" s="63">
        <f>MAX(G93,-0.12*F93)</f>
        <v>-1.3524</v>
      </c>
      <c r="I93" s="63">
        <f>IF(ABS(F93)&lt;=10,0.5,IF(ABS(F93)&lt;=25,1,IF(ABS(F93)&lt;=100,2,10)))</f>
        <v>1</v>
      </c>
      <c r="J93" s="64">
        <f>IF(G93&lt;-I93,1,0)</f>
        <v>1</v>
      </c>
      <c r="K93" s="64">
        <f>IF(J93=J92,K92+J93,0)</f>
        <v>9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-0.0101828958</v>
      </c>
      <c r="S93" s="60">
        <f>MIN($S$6/100*F93,150)</f>
        <v>1.3524</v>
      </c>
      <c r="T93" s="60">
        <f>MIN($T$6/100*F93,200)</f>
        <v>1.6905</v>
      </c>
      <c r="U93" s="60">
        <f>MIN($U$6/100*F93,250)</f>
        <v>2.254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-0.0101828958</v>
      </c>
      <c r="AB93" s="139" t="str">
        <f>IF(AA93&gt;=0,AA93,"")</f>
        <v/>
      </c>
      <c r="AC93" s="76">
        <f>IF(AA93&lt;0,AA93,"")</f>
        <v>-0.0101828958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49.93</v>
      </c>
      <c r="D94" s="73">
        <f>ROUND(C94,2)</f>
        <v>49.93</v>
      </c>
      <c r="E94" s="60">
        <v>519.41</v>
      </c>
      <c r="F94" s="61">
        <v>11.27</v>
      </c>
      <c r="G94" s="74">
        <v>-1.762665799999999</v>
      </c>
      <c r="H94" s="63">
        <f>MAX(G94,-0.12*F94)</f>
        <v>-1.3524</v>
      </c>
      <c r="I94" s="63">
        <f>IF(ABS(F94)&lt;=10,0.5,IF(ABS(F94)&lt;=25,1,IF(ABS(F94)&lt;=100,2,10)))</f>
        <v>1</v>
      </c>
      <c r="J94" s="64">
        <f>IF(G94&lt;-I94,1,0)</f>
        <v>1</v>
      </c>
      <c r="K94" s="64">
        <f>IF(J94=J93,K93+J94,0)</f>
        <v>10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-0.0175612521</v>
      </c>
      <c r="S94" s="60">
        <f>MIN($S$6/100*F94,150)</f>
        <v>1.3524</v>
      </c>
      <c r="T94" s="60">
        <f>MIN($T$6/100*F94,200)</f>
        <v>1.6905</v>
      </c>
      <c r="U94" s="60">
        <f>MIN($U$6/100*F94,250)</f>
        <v>2.254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-0.0175612521</v>
      </c>
      <c r="AB94" s="139" t="str">
        <f>IF(AA94&gt;=0,AA94,"")</f>
        <v/>
      </c>
      <c r="AC94" s="76">
        <f>IF(AA94&lt;0,AA94,"")</f>
        <v>-0.0175612521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60.24</v>
      </c>
      <c r="F95" s="61">
        <v>11.27</v>
      </c>
      <c r="G95" s="74">
        <v>-1.937396524999999</v>
      </c>
      <c r="H95" s="63">
        <f>MAX(G95,-0.12*F95)</f>
        <v>-1.3524</v>
      </c>
      <c r="I95" s="63">
        <f>IF(ABS(F95)&lt;=10,0.5,IF(ABS(F95)&lt;=25,1,IF(ABS(F95)&lt;=100,2,10)))</f>
        <v>1</v>
      </c>
      <c r="J95" s="64">
        <f>IF(G95&lt;-I95,1,0)</f>
        <v>1</v>
      </c>
      <c r="K95" s="64">
        <f>IF(J95=J94,K94+J95,0)</f>
        <v>11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-0.0020367144</v>
      </c>
      <c r="S95" s="60">
        <f>MIN($S$6/100*F95,150)</f>
        <v>1.3524</v>
      </c>
      <c r="T95" s="60">
        <f>MIN($T$6/100*F95,200)</f>
        <v>1.6905</v>
      </c>
      <c r="U95" s="60">
        <f>MIN($U$6/100*F95,250)</f>
        <v>2.254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-0.0020367144</v>
      </c>
      <c r="AB95" s="139" t="str">
        <f>IF(AA95&gt;=0,AA95,"")</f>
        <v/>
      </c>
      <c r="AC95" s="76">
        <f>IF(AA95&lt;0,AA95,"")</f>
        <v>-0.0020367144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50.01</v>
      </c>
      <c r="D96" s="73">
        <f>ROUND(C96,2)</f>
        <v>50.01</v>
      </c>
      <c r="E96" s="60">
        <v>240.94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50.03</v>
      </c>
      <c r="D97" s="73">
        <f>ROUND(C97,2)</f>
        <v>50.03</v>
      </c>
      <c r="E97" s="60">
        <v>120.47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301.18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363.53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49.94</v>
      </c>
      <c r="D100" s="73">
        <f>ROUND(C100,2)</f>
        <v>49.94</v>
      </c>
      <c r="E100" s="60">
        <v>488.24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457.06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180.71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99">
        <v>60.24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49.98875000000001</v>
      </c>
      <c r="D104" s="110">
        <f>ROUND(C104,2)</f>
        <v>49.99</v>
      </c>
      <c r="E104" s="111">
        <f>AVERAGE(E6:E103)</f>
        <v>309.7020833333332</v>
      </c>
      <c r="F104" s="111">
        <f>AVERAGE(F6:F103)</f>
        <v>4.226249999999999</v>
      </c>
      <c r="G104" s="112">
        <f>SUM(G8:G103)/4</f>
        <v>-6.269509881249997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-0.1456039302125562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-0.1456039302125562</v>
      </c>
      <c r="AB104" s="116">
        <f>SUM(AB8:AB103)</f>
        <v>0</v>
      </c>
      <c r="AC104" s="117">
        <f>SUM(AC8:AC103)</f>
        <v>-0.1456039302125562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-0.1456039302125562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60.23520000000001</v>
      </c>
      <c r="AH152" s="86">
        <f>MIN(AG152,$C$2)</f>
        <v>60.23520000000001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120.4704</v>
      </c>
      <c r="AH153" s="86">
        <f>MIN(AG153,$C$2)</f>
        <v>120.4704</v>
      </c>
    </row>
    <row r="154" spans="1:37" customHeight="1" ht="16">
      <c r="AE154" s="16"/>
      <c r="AF154" s="133">
        <f>ROUND((AF153-0.01),2)</f>
        <v>50.02</v>
      </c>
      <c r="AG154" s="134">
        <f>3*$A$2/5</f>
        <v>180.7056</v>
      </c>
      <c r="AH154" s="86">
        <f>MIN(AG154,$C$2)</f>
        <v>180.7056</v>
      </c>
    </row>
    <row r="155" spans="1:37" customHeight="1" ht="16">
      <c r="AE155" s="16"/>
      <c r="AF155" s="133">
        <f>ROUND((AF154-0.01),2)</f>
        <v>50.01</v>
      </c>
      <c r="AG155" s="134">
        <f>4*$A$2/5</f>
        <v>240.9408</v>
      </c>
      <c r="AH155" s="86">
        <f>MIN(AG155,$C$2)</f>
        <v>240.9408</v>
      </c>
    </row>
    <row r="156" spans="1:37" customHeight="1" ht="16">
      <c r="AE156" s="16"/>
      <c r="AF156" s="133">
        <f>ROUND((AF155-0.01),2)</f>
        <v>50</v>
      </c>
      <c r="AG156" s="134">
        <f>5*$A$2/5</f>
        <v>301.176</v>
      </c>
      <c r="AH156" s="86">
        <f>MIN(AG156,$C$2)</f>
        <v>301.176</v>
      </c>
    </row>
    <row r="157" spans="1:37" customHeight="1" ht="16">
      <c r="AE157" s="16"/>
      <c r="AF157" s="133">
        <f>ROUND((AF156-0.01),2)</f>
        <v>49.99</v>
      </c>
      <c r="AG157" s="134">
        <f>50+15*$A$2/16</f>
        <v>332.3525</v>
      </c>
      <c r="AH157" s="86">
        <f>MIN(AG157,$C$2)</f>
        <v>332.3525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363.5290000000001</v>
      </c>
      <c r="AH158" s="86">
        <f>MIN(AG158,$C$2)</f>
        <v>363.5290000000001</v>
      </c>
    </row>
    <row r="159" spans="1:37" customHeight="1" ht="16">
      <c r="AE159" s="16"/>
      <c r="AF159" s="133">
        <f>ROUND((AF158-0.01),2)</f>
        <v>49.97</v>
      </c>
      <c r="AG159" s="134">
        <f>150+13*$A$2/16</f>
        <v>394.7055</v>
      </c>
      <c r="AH159" s="86">
        <f>MIN(AG159,$C$2)</f>
        <v>394.7055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425.8820000000001</v>
      </c>
      <c r="AH160" s="86">
        <f>MIN(AG160,$C$2)</f>
        <v>425.8820000000001</v>
      </c>
    </row>
    <row r="161" spans="1:37" customHeight="1" ht="16">
      <c r="AE161" s="16"/>
      <c r="AF161" s="133">
        <f>ROUND((AF160-0.01),2)</f>
        <v>49.95</v>
      </c>
      <c r="AG161" s="134">
        <f>250+11*$A$2/16</f>
        <v>457.0585</v>
      </c>
      <c r="AH161" s="86">
        <f>MIN(AG161,$C$2)</f>
        <v>457.0585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488.235</v>
      </c>
      <c r="AH162" s="86">
        <f>MIN(AG162,$C$2)</f>
        <v>488.235</v>
      </c>
    </row>
    <row r="163" spans="1:37" customHeight="1" ht="16">
      <c r="AE163" s="16"/>
      <c r="AF163" s="133">
        <f>ROUND((AF162-0.01),2)</f>
        <v>49.93</v>
      </c>
      <c r="AG163" s="134">
        <f>350+9*$A$2/16</f>
        <v>519.4115</v>
      </c>
      <c r="AH163" s="86">
        <f>MIN(AG163,$C$2)</f>
        <v>519.4115</v>
      </c>
    </row>
    <row r="164" spans="1:37" customHeight="1" ht="15">
      <c r="AE164" s="16"/>
      <c r="AF164" s="133">
        <f>ROUND((AF163-0.01),2)</f>
        <v>49.92</v>
      </c>
      <c r="AG164" s="134">
        <f>400+8*$A$2/16</f>
        <v>550.588</v>
      </c>
      <c r="AH164" s="135">
        <f>MIN(AG164,$C$2)</f>
        <v>550.588</v>
      </c>
    </row>
    <row r="165" spans="1:37" customHeight="1" ht="15">
      <c r="AE165" s="16"/>
      <c r="AF165" s="133">
        <f>ROUND((AF164-0.01),2)</f>
        <v>49.91</v>
      </c>
      <c r="AG165" s="134">
        <f>450+7*$A$2/16</f>
        <v>581.7645</v>
      </c>
      <c r="AH165" s="135">
        <f>MIN(AG165,$C$2)</f>
        <v>581.7645</v>
      </c>
    </row>
    <row r="166" spans="1:37" customHeight="1" ht="15">
      <c r="AE166" s="16"/>
      <c r="AF166" s="133">
        <f>ROUND((AF165-0.01),2)</f>
        <v>49.9</v>
      </c>
      <c r="AG166" s="134">
        <f>500+6*$A$2/16</f>
        <v>612.941</v>
      </c>
      <c r="AH166" s="135">
        <f>MIN(AG166,$C$2)</f>
        <v>612.941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644.1175000000001</v>
      </c>
      <c r="AH167" s="135">
        <f>MIN(AG167,$C$2)</f>
        <v>644.1175000000001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675.294</v>
      </c>
      <c r="AH168" s="135">
        <f>MIN(AG168,$C$2)</f>
        <v>675.294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706.4705</v>
      </c>
      <c r="AH169" s="135">
        <f>MIN(AG169,$C$2)</f>
        <v>706.4705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737.647</v>
      </c>
      <c r="AH170" s="135">
        <f>MIN(AG170,$C$2)</f>
        <v>737.647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768.8235</v>
      </c>
      <c r="AH171" s="135">
        <f>MIN(AG171,$C$2)</f>
        <v>768.8235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303.128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121.25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458.4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334.18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49.94</v>
      </c>
      <c r="D11" s="73">
        <f>ROUND(C11,2)</f>
        <v>49.94</v>
      </c>
      <c r="E11" s="60">
        <v>489.46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427.35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49.91</v>
      </c>
      <c r="D13" s="73">
        <f>ROUND(C13,2)</f>
        <v>49.91</v>
      </c>
      <c r="E13" s="60">
        <v>582.62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489.46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49.97</v>
      </c>
      <c r="D15" s="73">
        <f>ROUND(C15,2)</f>
        <v>49.97</v>
      </c>
      <c r="E15" s="60">
        <v>396.29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50.01</v>
      </c>
      <c r="D16" s="73">
        <f>ROUND(C16,2)</f>
        <v>50.01</v>
      </c>
      <c r="E16" s="60">
        <v>242.5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303.13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</v>
      </c>
      <c r="D18" s="73">
        <f>ROUND(C18,2)</f>
        <v>50</v>
      </c>
      <c r="E18" s="60">
        <v>303.13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181.88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</v>
      </c>
      <c r="D20" s="73">
        <f>ROUND(C20,2)</f>
        <v>50</v>
      </c>
      <c r="E20" s="60">
        <v>303.13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303.13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49.97</v>
      </c>
      <c r="D22" s="73">
        <f>ROUND(C22,2)</f>
        <v>49.97</v>
      </c>
      <c r="E22" s="60">
        <v>396.29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49.91</v>
      </c>
      <c r="D23" s="73">
        <f>ROUND(C23,2)</f>
        <v>49.91</v>
      </c>
      <c r="E23" s="60">
        <v>582.62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582.62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</v>
      </c>
      <c r="D25" s="73">
        <f>ROUND(C25,2)</f>
        <v>49.9</v>
      </c>
      <c r="E25" s="60">
        <v>613.67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49.97</v>
      </c>
      <c r="D26" s="73">
        <f>ROUND(C26,2)</f>
        <v>49.97</v>
      </c>
      <c r="E26" s="60">
        <v>396.29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60.63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396.29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303.13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396.29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50.01</v>
      </c>
      <c r="D31" s="73">
        <f>ROUND(C31,2)</f>
        <v>50.01</v>
      </c>
      <c r="E31" s="60">
        <v>242.5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242.5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49.92</v>
      </c>
      <c r="D34" s="73">
        <f>ROUND(C34,2)</f>
        <v>49.92</v>
      </c>
      <c r="E34" s="60">
        <v>551.5599999999999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489.46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365.24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49.87</v>
      </c>
      <c r="D37" s="73">
        <f>ROUND(C37,2)</f>
        <v>49.87</v>
      </c>
      <c r="E37" s="60">
        <v>706.84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49.89</v>
      </c>
      <c r="D38" s="73">
        <f>ROUND(C38,2)</f>
        <v>49.89</v>
      </c>
      <c r="E38" s="60">
        <v>644.73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121.25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60.63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303.13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396.29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181.88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49.97</v>
      </c>
      <c r="D44" s="73">
        <f>ROUND(C44,2)</f>
        <v>49.97</v>
      </c>
      <c r="E44" s="60">
        <v>396.29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49.93</v>
      </c>
      <c r="D45" s="73">
        <f>ROUND(C45,2)</f>
        <v>49.93</v>
      </c>
      <c r="E45" s="60">
        <v>520.51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242.5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60.63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60.63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181.88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50.04</v>
      </c>
      <c r="D50" s="73">
        <f>ROUND(C50,2)</f>
        <v>50.04</v>
      </c>
      <c r="E50" s="60">
        <v>60.63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181.88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121.25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242.5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334.18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334.18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49.98</v>
      </c>
      <c r="D57" s="73">
        <f>ROUND(C57,2)</f>
        <v>49.98</v>
      </c>
      <c r="E57" s="60">
        <v>365.24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396.29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49.93</v>
      </c>
      <c r="D59" s="73">
        <f>ROUND(C59,2)</f>
        <v>49.93</v>
      </c>
      <c r="E59" s="60">
        <v>520.51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121.25</v>
      </c>
      <c r="F60" s="61">
        <v>3.04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0.3648</v>
      </c>
      <c r="T60" s="60">
        <f>MIN($T$6/100*F60,200)</f>
        <v>0.456</v>
      </c>
      <c r="U60" s="60">
        <f>MIN($U$6/100*F60,250)</f>
        <v>0.6080000000000001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181.88</v>
      </c>
      <c r="F61" s="61">
        <v>3.04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0.3648</v>
      </c>
      <c r="T61" s="60">
        <f>MIN($T$6/100*F61,200)</f>
        <v>0.456</v>
      </c>
      <c r="U61" s="60">
        <f>MIN($U$6/100*F61,250)</f>
        <v>0.6080000000000001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50.01</v>
      </c>
      <c r="D62" s="73">
        <f>ROUND(C62,2)</f>
        <v>50.01</v>
      </c>
      <c r="E62" s="60">
        <v>242.5</v>
      </c>
      <c r="F62" s="61">
        <v>3.04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0.3648</v>
      </c>
      <c r="T62" s="60">
        <f>MIN($T$6/100*F62,200)</f>
        <v>0.456</v>
      </c>
      <c r="U62" s="60">
        <f>MIN($U$6/100*F62,250)</f>
        <v>0.6080000000000001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181.88</v>
      </c>
      <c r="F63" s="61">
        <v>3.04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0.3648</v>
      </c>
      <c r="T63" s="60">
        <f>MIN($T$6/100*F63,200)</f>
        <v>0.456</v>
      </c>
      <c r="U63" s="60">
        <f>MIN($U$6/100*F63,250)</f>
        <v>0.6080000000000001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242.5</v>
      </c>
      <c r="F64" s="61">
        <v>3.04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0.3648</v>
      </c>
      <c r="T64" s="60">
        <f>MIN($T$6/100*F64,200)</f>
        <v>0.456</v>
      </c>
      <c r="U64" s="60">
        <f>MIN($U$6/100*F64,250)</f>
        <v>0.6080000000000001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303.13</v>
      </c>
      <c r="F65" s="61">
        <v>3.04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0.3648</v>
      </c>
      <c r="T65" s="60">
        <f>MIN($T$6/100*F65,200)</f>
        <v>0.456</v>
      </c>
      <c r="U65" s="60">
        <f>MIN($U$6/100*F65,250)</f>
        <v>0.6080000000000001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49.96</v>
      </c>
      <c r="D66" s="73">
        <f>ROUND(C66,2)</f>
        <v>49.96</v>
      </c>
      <c r="E66" s="60">
        <v>427.35</v>
      </c>
      <c r="F66" s="61">
        <v>3.04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0.3648</v>
      </c>
      <c r="T66" s="60">
        <f>MIN($T$6/100*F66,200)</f>
        <v>0.456</v>
      </c>
      <c r="U66" s="60">
        <f>MIN($U$6/100*F66,250)</f>
        <v>0.6080000000000001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49.95</v>
      </c>
      <c r="D67" s="73">
        <f>ROUND(C67,2)</f>
        <v>49.95</v>
      </c>
      <c r="E67" s="60">
        <v>458.4</v>
      </c>
      <c r="F67" s="61">
        <v>3.04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0.3648</v>
      </c>
      <c r="T67" s="60">
        <f>MIN($T$6/100*F67,200)</f>
        <v>0.456</v>
      </c>
      <c r="U67" s="60">
        <f>MIN($U$6/100*F67,250)</f>
        <v>0.6080000000000001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334.18</v>
      </c>
      <c r="F68" s="61">
        <v>3.04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0.3648</v>
      </c>
      <c r="T68" s="60">
        <f>MIN($T$6/100*F68,200)</f>
        <v>0.456</v>
      </c>
      <c r="U68" s="60">
        <f>MIN($U$6/100*F68,250)</f>
        <v>0.6080000000000001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365.24</v>
      </c>
      <c r="F69" s="61">
        <v>3.04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0.3648</v>
      </c>
      <c r="T69" s="60">
        <f>MIN($T$6/100*F69,200)</f>
        <v>0.456</v>
      </c>
      <c r="U69" s="60">
        <f>MIN($U$6/100*F69,250)</f>
        <v>0.6080000000000001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50.02</v>
      </c>
      <c r="D70" s="73">
        <f>ROUND(C70,2)</f>
        <v>50.02</v>
      </c>
      <c r="E70" s="60">
        <v>181.88</v>
      </c>
      <c r="F70" s="61">
        <v>3.04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0.3648</v>
      </c>
      <c r="T70" s="60">
        <f>MIN($T$6/100*F70,200)</f>
        <v>0.456</v>
      </c>
      <c r="U70" s="60">
        <f>MIN($U$6/100*F70,250)</f>
        <v>0.6080000000000001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303.13</v>
      </c>
      <c r="F71" s="61">
        <v>3.04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0.3648</v>
      </c>
      <c r="T71" s="60">
        <f>MIN($T$6/100*F71,200)</f>
        <v>0.456</v>
      </c>
      <c r="U71" s="60">
        <f>MIN($U$6/100*F71,250)</f>
        <v>0.6080000000000001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50.05</v>
      </c>
      <c r="D72" s="73">
        <f>ROUND(C72,2)</f>
        <v>50.05</v>
      </c>
      <c r="E72" s="60">
        <v>0</v>
      </c>
      <c r="F72" s="61">
        <v>3.04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0.3648</v>
      </c>
      <c r="T72" s="60">
        <f>MIN($T$6/100*F72,200)</f>
        <v>0.456</v>
      </c>
      <c r="U72" s="60">
        <f>MIN($U$6/100*F72,250)</f>
        <v>0.6080000000000001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396.29</v>
      </c>
      <c r="F73" s="61">
        <v>3.04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0.3648</v>
      </c>
      <c r="T73" s="60">
        <f>MIN($T$6/100*F73,200)</f>
        <v>0.456</v>
      </c>
      <c r="U73" s="60">
        <f>MIN($U$6/100*F73,250)</f>
        <v>0.6080000000000001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427.35</v>
      </c>
      <c r="F74" s="61">
        <v>3.04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0.3648</v>
      </c>
      <c r="T74" s="60">
        <f>MIN($T$6/100*F74,200)</f>
        <v>0.456</v>
      </c>
      <c r="U74" s="60">
        <f>MIN($U$6/100*F74,250)</f>
        <v>0.6080000000000001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49.99</v>
      </c>
      <c r="D75" s="73">
        <f>ROUND(C75,2)</f>
        <v>49.99</v>
      </c>
      <c r="E75" s="60">
        <v>334.18</v>
      </c>
      <c r="F75" s="61">
        <v>3.04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0.3648</v>
      </c>
      <c r="T75" s="60">
        <f>MIN($T$6/100*F75,200)</f>
        <v>0.456</v>
      </c>
      <c r="U75" s="60">
        <f>MIN($U$6/100*F75,250)</f>
        <v>0.6080000000000001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60.63</v>
      </c>
      <c r="F76" s="61">
        <v>3.04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0.3648</v>
      </c>
      <c r="T76" s="60">
        <f>MIN($T$6/100*F76,200)</f>
        <v>0.456</v>
      </c>
      <c r="U76" s="60">
        <f>MIN($U$6/100*F76,250)</f>
        <v>0.6080000000000001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303.13</v>
      </c>
      <c r="F77" s="61">
        <v>3.04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0.3648</v>
      </c>
      <c r="T77" s="60">
        <f>MIN($T$6/100*F77,200)</f>
        <v>0.456</v>
      </c>
      <c r="U77" s="60">
        <f>MIN($U$6/100*F77,250)</f>
        <v>0.6080000000000001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49.98</v>
      </c>
      <c r="D78" s="73">
        <f>ROUND(C78,2)</f>
        <v>49.98</v>
      </c>
      <c r="E78" s="60">
        <v>365.24</v>
      </c>
      <c r="F78" s="61">
        <v>3.04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0.3648</v>
      </c>
      <c r="T78" s="60">
        <f>MIN($T$6/100*F78,200)</f>
        <v>0.456</v>
      </c>
      <c r="U78" s="60">
        <f>MIN($U$6/100*F78,250)</f>
        <v>0.6080000000000001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489.46</v>
      </c>
      <c r="F79" s="61">
        <v>3.04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0.3648</v>
      </c>
      <c r="T79" s="60">
        <f>MIN($T$6/100*F79,200)</f>
        <v>0.456</v>
      </c>
      <c r="U79" s="60">
        <f>MIN($U$6/100*F79,250)</f>
        <v>0.6080000000000001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121.25</v>
      </c>
      <c r="F80" s="61">
        <v>3.04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0.3648</v>
      </c>
      <c r="T80" s="60">
        <f>MIN($T$6/100*F80,200)</f>
        <v>0.456</v>
      </c>
      <c r="U80" s="60">
        <f>MIN($U$6/100*F80,250)</f>
        <v>0.6080000000000001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49.96</v>
      </c>
      <c r="D81" s="73">
        <f>ROUND(C81,2)</f>
        <v>49.96</v>
      </c>
      <c r="E81" s="60">
        <v>427.35</v>
      </c>
      <c r="F81" s="61">
        <v>3.04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0.3648</v>
      </c>
      <c r="T81" s="60">
        <f>MIN($T$6/100*F81,200)</f>
        <v>0.456</v>
      </c>
      <c r="U81" s="60">
        <f>MIN($U$6/100*F81,250)</f>
        <v>0.6080000000000001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458.4</v>
      </c>
      <c r="F82" s="61">
        <v>3.04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0.3648</v>
      </c>
      <c r="T82" s="60">
        <f>MIN($T$6/100*F82,200)</f>
        <v>0.456</v>
      </c>
      <c r="U82" s="60">
        <f>MIN($U$6/100*F82,250)</f>
        <v>0.6080000000000001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49.89</v>
      </c>
      <c r="D83" s="73">
        <f>ROUND(C83,2)</f>
        <v>49.89</v>
      </c>
      <c r="E83" s="60">
        <v>644.73</v>
      </c>
      <c r="F83" s="61">
        <v>3.04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0.3648</v>
      </c>
      <c r="T83" s="60">
        <f>MIN($T$6/100*F83,200)</f>
        <v>0.456</v>
      </c>
      <c r="U83" s="60">
        <f>MIN($U$6/100*F83,250)</f>
        <v>0.6080000000000001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49.89</v>
      </c>
      <c r="D84" s="73">
        <f>ROUND(C84,2)</f>
        <v>49.89</v>
      </c>
      <c r="E84" s="60">
        <v>644.73</v>
      </c>
      <c r="F84" s="61">
        <v>3.04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0.3648</v>
      </c>
      <c r="T84" s="60">
        <f>MIN($T$6/100*F84,200)</f>
        <v>0.456</v>
      </c>
      <c r="U84" s="60">
        <f>MIN($U$6/100*F84,250)</f>
        <v>0.6080000000000001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50.04</v>
      </c>
      <c r="D85" s="73">
        <f>ROUND(C85,2)</f>
        <v>50.04</v>
      </c>
      <c r="E85" s="60">
        <v>60.63</v>
      </c>
      <c r="F85" s="61">
        <v>3.04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0.3648</v>
      </c>
      <c r="T85" s="60">
        <f>MIN($T$6/100*F85,200)</f>
        <v>0.456</v>
      </c>
      <c r="U85" s="60">
        <f>MIN($U$6/100*F85,250)</f>
        <v>0.6080000000000001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121.25</v>
      </c>
      <c r="F86" s="61">
        <v>3.04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0.3648</v>
      </c>
      <c r="T86" s="60">
        <f>MIN($T$6/100*F86,200)</f>
        <v>0.456</v>
      </c>
      <c r="U86" s="60">
        <f>MIN($U$6/100*F86,250)</f>
        <v>0.6080000000000001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242.5</v>
      </c>
      <c r="F87" s="61">
        <v>3.04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0.3648</v>
      </c>
      <c r="T87" s="60">
        <f>MIN($T$6/100*F87,200)</f>
        <v>0.456</v>
      </c>
      <c r="U87" s="60">
        <f>MIN($U$6/100*F87,250)</f>
        <v>0.6080000000000001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60.63</v>
      </c>
      <c r="F88" s="61">
        <v>3.04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0.3648</v>
      </c>
      <c r="T88" s="60">
        <f>MIN($T$6/100*F88,200)</f>
        <v>0.456</v>
      </c>
      <c r="U88" s="60">
        <f>MIN($U$6/100*F88,250)</f>
        <v>0.6080000000000001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365.24</v>
      </c>
      <c r="F89" s="61">
        <v>3.04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0.3648</v>
      </c>
      <c r="T89" s="60">
        <f>MIN($T$6/100*F89,200)</f>
        <v>0.456</v>
      </c>
      <c r="U89" s="60">
        <f>MIN($U$6/100*F89,250)</f>
        <v>0.6080000000000001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334.18</v>
      </c>
      <c r="F90" s="61">
        <v>3.04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0.3648</v>
      </c>
      <c r="T90" s="60">
        <f>MIN($T$6/100*F90,200)</f>
        <v>0.456</v>
      </c>
      <c r="U90" s="60">
        <f>MIN($U$6/100*F90,250)</f>
        <v>0.6080000000000001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49.95</v>
      </c>
      <c r="D91" s="73">
        <f>ROUND(C91,2)</f>
        <v>49.95</v>
      </c>
      <c r="E91" s="60">
        <v>458.4</v>
      </c>
      <c r="F91" s="61">
        <v>3.04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0.3648</v>
      </c>
      <c r="T91" s="60">
        <f>MIN($T$6/100*F91,200)</f>
        <v>0.456</v>
      </c>
      <c r="U91" s="60">
        <f>MIN($U$6/100*F91,250)</f>
        <v>0.6080000000000001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396.29</v>
      </c>
      <c r="F92" s="61">
        <v>3.04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0.3648</v>
      </c>
      <c r="T92" s="60">
        <f>MIN($T$6/100*F92,200)</f>
        <v>0.456</v>
      </c>
      <c r="U92" s="60">
        <f>MIN($U$6/100*F92,250)</f>
        <v>0.6080000000000001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50.01</v>
      </c>
      <c r="D93" s="73">
        <f>ROUND(C93,2)</f>
        <v>50.01</v>
      </c>
      <c r="E93" s="60">
        <v>242.5</v>
      </c>
      <c r="F93" s="61">
        <v>3.04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0.3648</v>
      </c>
      <c r="T93" s="60">
        <f>MIN($T$6/100*F93,200)</f>
        <v>0.456</v>
      </c>
      <c r="U93" s="60">
        <f>MIN($U$6/100*F93,250)</f>
        <v>0.6080000000000001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121.25</v>
      </c>
      <c r="F94" s="61">
        <v>3.04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0.3648</v>
      </c>
      <c r="T94" s="60">
        <f>MIN($T$6/100*F94,200)</f>
        <v>0.456</v>
      </c>
      <c r="U94" s="60">
        <f>MIN($U$6/100*F94,250)</f>
        <v>0.6080000000000001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60.63</v>
      </c>
      <c r="F95" s="61">
        <v>3.04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0.3648</v>
      </c>
      <c r="T95" s="60">
        <f>MIN($T$6/100*F95,200)</f>
        <v>0.456</v>
      </c>
      <c r="U95" s="60">
        <f>MIN($U$6/100*F95,250)</f>
        <v>0.6080000000000001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50.04</v>
      </c>
      <c r="D96" s="73">
        <f>ROUND(C96,2)</f>
        <v>50.04</v>
      </c>
      <c r="E96" s="60">
        <v>60.63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49.99</v>
      </c>
      <c r="D97" s="73">
        <f>ROUND(C97,2)</f>
        <v>49.99</v>
      </c>
      <c r="E97" s="60">
        <v>334.18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365.24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242.5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365.24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</v>
      </c>
      <c r="D101" s="73">
        <f>ROUND(C101,2)</f>
        <v>50</v>
      </c>
      <c r="E101" s="60">
        <v>303.13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242.5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121.25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49.98791666666665</v>
      </c>
      <c r="D104" s="110">
        <f>ROUND(C104,2)</f>
        <v>49.99</v>
      </c>
      <c r="E104" s="111">
        <f>AVERAGE(E6:E103)</f>
        <v>309.8497916666668</v>
      </c>
      <c r="F104" s="111">
        <f>AVERAGE(F6:F103)</f>
        <v>1.140000000000001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60.62560000000001</v>
      </c>
      <c r="AH152" s="86">
        <f>MIN(AG152,$C$2)</f>
        <v>60.62560000000001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121.2512</v>
      </c>
      <c r="AH153" s="86">
        <f>MIN(AG153,$C$2)</f>
        <v>121.2512</v>
      </c>
    </row>
    <row r="154" spans="1:37" customHeight="1" ht="16">
      <c r="AE154" s="16"/>
      <c r="AF154" s="133">
        <f>ROUND((AF153-0.01),2)</f>
        <v>50.02</v>
      </c>
      <c r="AG154" s="134">
        <f>3*$A$2/5</f>
        <v>181.8768</v>
      </c>
      <c r="AH154" s="86">
        <f>MIN(AG154,$C$2)</f>
        <v>181.8768</v>
      </c>
    </row>
    <row r="155" spans="1:37" customHeight="1" ht="16">
      <c r="AE155" s="16"/>
      <c r="AF155" s="133">
        <f>ROUND((AF154-0.01),2)</f>
        <v>50.01</v>
      </c>
      <c r="AG155" s="134">
        <f>4*$A$2/5</f>
        <v>242.5024</v>
      </c>
      <c r="AH155" s="86">
        <f>MIN(AG155,$C$2)</f>
        <v>242.5024</v>
      </c>
    </row>
    <row r="156" spans="1:37" customHeight="1" ht="16">
      <c r="AE156" s="16"/>
      <c r="AF156" s="133">
        <f>ROUND((AF155-0.01),2)</f>
        <v>50</v>
      </c>
      <c r="AG156" s="134">
        <f>5*$A$2/5</f>
        <v>303.128</v>
      </c>
      <c r="AH156" s="86">
        <f>MIN(AG156,$C$2)</f>
        <v>303.128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334.1825000000001</v>
      </c>
      <c r="AH157" s="86">
        <f>MIN(AG157,$C$2)</f>
        <v>334.1825000000001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365.237</v>
      </c>
      <c r="AH158" s="86">
        <f>MIN(AG158,$C$2)</f>
        <v>365.237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396.2915</v>
      </c>
      <c r="AH159" s="86">
        <f>MIN(AG159,$C$2)</f>
        <v>396.2915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427.346</v>
      </c>
      <c r="AH160" s="86">
        <f>MIN(AG160,$C$2)</f>
        <v>427.346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458.4005</v>
      </c>
      <c r="AH161" s="86">
        <f>MIN(AG161,$C$2)</f>
        <v>458.4005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489.455</v>
      </c>
      <c r="AH162" s="86">
        <f>MIN(AG162,$C$2)</f>
        <v>489.455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520.5095</v>
      </c>
      <c r="AH163" s="86">
        <f>MIN(AG163,$C$2)</f>
        <v>520.5095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551.5640000000001</v>
      </c>
      <c r="AH164" s="135">
        <f>MIN(AG164,$C$2)</f>
        <v>551.5640000000001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582.6185</v>
      </c>
      <c r="AH165" s="135">
        <f>MIN(AG165,$C$2)</f>
        <v>582.6185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613.673</v>
      </c>
      <c r="AH166" s="135">
        <f>MIN(AG166,$C$2)</f>
        <v>613.673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644.7275</v>
      </c>
      <c r="AH167" s="135">
        <f>MIN(AG167,$C$2)</f>
        <v>644.7275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675.782</v>
      </c>
      <c r="AH168" s="135">
        <f>MIN(AG168,$C$2)</f>
        <v>675.782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706.8365</v>
      </c>
      <c r="AH169" s="135">
        <f>MIN(AG169,$C$2)</f>
        <v>706.8365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737.891</v>
      </c>
      <c r="AH170" s="135">
        <f>MIN(AG170,$C$2)</f>
        <v>737.891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768.9455</v>
      </c>
      <c r="AH171" s="135">
        <f>MIN(AG171,$C$2)</f>
        <v>768.9455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308.277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184.97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246.62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308.28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308.28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184.97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</v>
      </c>
      <c r="D13" s="73">
        <f>ROUND(C13,2)</f>
        <v>50</v>
      </c>
      <c r="E13" s="60">
        <v>308.28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49.99</v>
      </c>
      <c r="D14" s="73">
        <f>ROUND(C14,2)</f>
        <v>49.99</v>
      </c>
      <c r="E14" s="60">
        <v>339.01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50.03</v>
      </c>
      <c r="D16" s="73">
        <f>ROUND(C16,2)</f>
        <v>50.03</v>
      </c>
      <c r="E16" s="60">
        <v>123.31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246.62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339.01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308.28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49.93</v>
      </c>
      <c r="D20" s="73">
        <f>ROUND(C20,2)</f>
        <v>49.93</v>
      </c>
      <c r="E20" s="60">
        <v>523.41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49.94</v>
      </c>
      <c r="D21" s="73">
        <f>ROUND(C21,2)</f>
        <v>49.94</v>
      </c>
      <c r="E21" s="60">
        <v>492.67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49.96</v>
      </c>
      <c r="D22" s="73">
        <f>ROUND(C22,2)</f>
        <v>49.96</v>
      </c>
      <c r="E22" s="60">
        <v>431.21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49.92</v>
      </c>
      <c r="D23" s="73">
        <f>ROUND(C23,2)</f>
        <v>49.92</v>
      </c>
      <c r="E23" s="60">
        <v>554.14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584.87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49.94</v>
      </c>
      <c r="D25" s="73">
        <f>ROUND(C25,2)</f>
        <v>49.94</v>
      </c>
      <c r="E25" s="60">
        <v>492.67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123.31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50.06</v>
      </c>
      <c r="D27" s="73">
        <f>ROUND(C27,2)</f>
        <v>50.06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308.28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50.02</v>
      </c>
      <c r="D29" s="73">
        <f>ROUND(C29,2)</f>
        <v>50.02</v>
      </c>
      <c r="E29" s="60">
        <v>184.97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50.01</v>
      </c>
      <c r="D30" s="73">
        <f>ROUND(C30,2)</f>
        <v>50.01</v>
      </c>
      <c r="E30" s="60">
        <v>246.62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184.97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61.66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246.62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50.01</v>
      </c>
      <c r="D34" s="73">
        <f>ROUND(C34,2)</f>
        <v>50.01</v>
      </c>
      <c r="E34" s="60">
        <v>246.62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49.93</v>
      </c>
      <c r="D35" s="73">
        <f>ROUND(C35,2)</f>
        <v>49.93</v>
      </c>
      <c r="E35" s="60">
        <v>523.41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400.48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49.89</v>
      </c>
      <c r="D37" s="73">
        <f>ROUND(C37,2)</f>
        <v>49.89</v>
      </c>
      <c r="E37" s="60">
        <v>646.34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461.94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49.99</v>
      </c>
      <c r="D39" s="73">
        <f>ROUND(C39,2)</f>
        <v>49.99</v>
      </c>
      <c r="E39" s="60">
        <v>339.01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61.66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50.04</v>
      </c>
      <c r="D41" s="73">
        <f>ROUND(C41,2)</f>
        <v>50.04</v>
      </c>
      <c r="E41" s="60">
        <v>61.66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50.03</v>
      </c>
      <c r="D42" s="73">
        <f>ROUND(C42,2)</f>
        <v>50.03</v>
      </c>
      <c r="E42" s="60">
        <v>123.31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184.97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50.02</v>
      </c>
      <c r="D44" s="73">
        <f>ROUND(C44,2)</f>
        <v>50.02</v>
      </c>
      <c r="E44" s="60">
        <v>184.97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184.97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308.28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</v>
      </c>
      <c r="D47" s="73">
        <f>ROUND(C47,2)</f>
        <v>50</v>
      </c>
      <c r="E47" s="60">
        <v>308.28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49.97</v>
      </c>
      <c r="D48" s="73">
        <f>ROUND(C48,2)</f>
        <v>49.97</v>
      </c>
      <c r="E48" s="60">
        <v>400.48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308.28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246.62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246.62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246.62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308.28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49.98</v>
      </c>
      <c r="D54" s="73">
        <f>ROUND(C54,2)</f>
        <v>49.98</v>
      </c>
      <c r="E54" s="60">
        <v>369.74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339.01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</v>
      </c>
      <c r="D56" s="73">
        <f>ROUND(C56,2)</f>
        <v>49.9</v>
      </c>
      <c r="E56" s="60">
        <v>615.6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49.89</v>
      </c>
      <c r="D57" s="73">
        <f>ROUND(C57,2)</f>
        <v>49.89</v>
      </c>
      <c r="E57" s="60">
        <v>646.34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431.21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308.28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123.31</v>
      </c>
      <c r="F60" s="61">
        <v>7.15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0.858</v>
      </c>
      <c r="T60" s="60">
        <f>MIN($T$6/100*F60,200)</f>
        <v>1.0725</v>
      </c>
      <c r="U60" s="60">
        <f>MIN($U$6/100*F60,250)</f>
        <v>1.43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246.62</v>
      </c>
      <c r="F61" s="61">
        <v>7.15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0.858</v>
      </c>
      <c r="T61" s="60">
        <f>MIN($T$6/100*F61,200)</f>
        <v>1.0725</v>
      </c>
      <c r="U61" s="60">
        <f>MIN($U$6/100*F61,250)</f>
        <v>1.43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61.66</v>
      </c>
      <c r="F62" s="61">
        <v>7.15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0.858</v>
      </c>
      <c r="T62" s="60">
        <f>MIN($T$6/100*F62,200)</f>
        <v>1.0725</v>
      </c>
      <c r="U62" s="60">
        <f>MIN($U$6/100*F62,250)</f>
        <v>1.43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49.98</v>
      </c>
      <c r="D63" s="73">
        <f>ROUND(C63,2)</f>
        <v>49.98</v>
      </c>
      <c r="E63" s="60">
        <v>369.74</v>
      </c>
      <c r="F63" s="61">
        <v>7.15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0.858</v>
      </c>
      <c r="T63" s="60">
        <f>MIN($T$6/100*F63,200)</f>
        <v>1.0725</v>
      </c>
      <c r="U63" s="60">
        <f>MIN($U$6/100*F63,250)</f>
        <v>1.43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123.31</v>
      </c>
      <c r="F64" s="61">
        <v>7.15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0.858</v>
      </c>
      <c r="T64" s="60">
        <f>MIN($T$6/100*F64,200)</f>
        <v>1.0725</v>
      </c>
      <c r="U64" s="60">
        <f>MIN($U$6/100*F64,250)</f>
        <v>1.43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554.14</v>
      </c>
      <c r="F65" s="61">
        <v>7.15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0.858</v>
      </c>
      <c r="T65" s="60">
        <f>MIN($T$6/100*F65,200)</f>
        <v>1.0725</v>
      </c>
      <c r="U65" s="60">
        <f>MIN($U$6/100*F65,250)</f>
        <v>1.43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49.88</v>
      </c>
      <c r="D66" s="73">
        <f>ROUND(C66,2)</f>
        <v>49.88</v>
      </c>
      <c r="E66" s="60">
        <v>677.0700000000001</v>
      </c>
      <c r="F66" s="61">
        <v>7.15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0.858</v>
      </c>
      <c r="T66" s="60">
        <f>MIN($T$6/100*F66,200)</f>
        <v>1.0725</v>
      </c>
      <c r="U66" s="60">
        <f>MIN($U$6/100*F66,250)</f>
        <v>1.43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49.87</v>
      </c>
      <c r="D67" s="73">
        <f>ROUND(C67,2)</f>
        <v>49.87</v>
      </c>
      <c r="E67" s="60">
        <v>707.8</v>
      </c>
      <c r="F67" s="61">
        <v>7.15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0.858</v>
      </c>
      <c r="T67" s="60">
        <f>MIN($T$6/100*F67,200)</f>
        <v>1.0725</v>
      </c>
      <c r="U67" s="60">
        <f>MIN($U$6/100*F67,250)</f>
        <v>1.43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49.98</v>
      </c>
      <c r="D68" s="73">
        <f>ROUND(C68,2)</f>
        <v>49.98</v>
      </c>
      <c r="E68" s="60">
        <v>369.74</v>
      </c>
      <c r="F68" s="61">
        <v>7.15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0.858</v>
      </c>
      <c r="T68" s="60">
        <f>MIN($T$6/100*F68,200)</f>
        <v>1.0725</v>
      </c>
      <c r="U68" s="60">
        <f>MIN($U$6/100*F68,250)</f>
        <v>1.43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50.01</v>
      </c>
      <c r="D69" s="73">
        <f>ROUND(C69,2)</f>
        <v>50.01</v>
      </c>
      <c r="E69" s="60">
        <v>246.62</v>
      </c>
      <c r="F69" s="61">
        <v>7.15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0.858</v>
      </c>
      <c r="T69" s="60">
        <f>MIN($T$6/100*F69,200)</f>
        <v>1.0725</v>
      </c>
      <c r="U69" s="60">
        <f>MIN($U$6/100*F69,250)</f>
        <v>1.43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308.28</v>
      </c>
      <c r="F70" s="61">
        <v>7.15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0.858</v>
      </c>
      <c r="T70" s="60">
        <f>MIN($T$6/100*F70,200)</f>
        <v>1.0725</v>
      </c>
      <c r="U70" s="60">
        <f>MIN($U$6/100*F70,250)</f>
        <v>1.43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308.28</v>
      </c>
      <c r="F71" s="61">
        <v>7.15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0.858</v>
      </c>
      <c r="T71" s="60">
        <f>MIN($T$6/100*F71,200)</f>
        <v>1.0725</v>
      </c>
      <c r="U71" s="60">
        <f>MIN($U$6/100*F71,250)</f>
        <v>1.43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61.66</v>
      </c>
      <c r="F72" s="61">
        <v>7.15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0.858</v>
      </c>
      <c r="T72" s="60">
        <f>MIN($T$6/100*F72,200)</f>
        <v>1.0725</v>
      </c>
      <c r="U72" s="60">
        <f>MIN($U$6/100*F72,250)</f>
        <v>1.43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400.48</v>
      </c>
      <c r="F73" s="61">
        <v>7.15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0.858</v>
      </c>
      <c r="T73" s="60">
        <f>MIN($T$6/100*F73,200)</f>
        <v>1.0725</v>
      </c>
      <c r="U73" s="60">
        <f>MIN($U$6/100*F73,250)</f>
        <v>1.43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431.21</v>
      </c>
      <c r="F74" s="61">
        <v>7.15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0.858</v>
      </c>
      <c r="T74" s="60">
        <f>MIN($T$6/100*F74,200)</f>
        <v>1.0725</v>
      </c>
      <c r="U74" s="60">
        <f>MIN($U$6/100*F74,250)</f>
        <v>1.43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49.93</v>
      </c>
      <c r="D75" s="73">
        <f>ROUND(C75,2)</f>
        <v>49.93</v>
      </c>
      <c r="E75" s="60">
        <v>523.41</v>
      </c>
      <c r="F75" s="61">
        <v>7.15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0.858</v>
      </c>
      <c r="T75" s="60">
        <f>MIN($T$6/100*F75,200)</f>
        <v>1.0725</v>
      </c>
      <c r="U75" s="60">
        <f>MIN($U$6/100*F75,250)</f>
        <v>1.43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61.66</v>
      </c>
      <c r="F76" s="61">
        <v>7.15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0.858</v>
      </c>
      <c r="T76" s="60">
        <f>MIN($T$6/100*F76,200)</f>
        <v>1.0725</v>
      </c>
      <c r="U76" s="60">
        <f>MIN($U$6/100*F76,250)</f>
        <v>1.43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369.74</v>
      </c>
      <c r="F77" s="61">
        <v>7.15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0.858</v>
      </c>
      <c r="T77" s="60">
        <f>MIN($T$6/100*F77,200)</f>
        <v>1.0725</v>
      </c>
      <c r="U77" s="60">
        <f>MIN($U$6/100*F77,250)</f>
        <v>1.43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246.62</v>
      </c>
      <c r="F78" s="61">
        <v>7.15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0.858</v>
      </c>
      <c r="T78" s="60">
        <f>MIN($T$6/100*F78,200)</f>
        <v>1.0725</v>
      </c>
      <c r="U78" s="60">
        <f>MIN($U$6/100*F78,250)</f>
        <v>1.43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369.74</v>
      </c>
      <c r="F79" s="61">
        <v>7.15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0.858</v>
      </c>
      <c r="T79" s="60">
        <f>MIN($T$6/100*F79,200)</f>
        <v>1.0725</v>
      </c>
      <c r="U79" s="60">
        <f>MIN($U$6/100*F79,250)</f>
        <v>1.43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7.15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0.858</v>
      </c>
      <c r="T80" s="60">
        <f>MIN($T$6/100*F80,200)</f>
        <v>1.0725</v>
      </c>
      <c r="U80" s="60">
        <f>MIN($U$6/100*F80,250)</f>
        <v>1.43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461.94</v>
      </c>
      <c r="F81" s="61">
        <v>7.15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0.858</v>
      </c>
      <c r="T81" s="60">
        <f>MIN($T$6/100*F81,200)</f>
        <v>1.0725</v>
      </c>
      <c r="U81" s="60">
        <f>MIN($U$6/100*F81,250)</f>
        <v>1.43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49.96</v>
      </c>
      <c r="D82" s="73">
        <f>ROUND(C82,2)</f>
        <v>49.96</v>
      </c>
      <c r="E82" s="60">
        <v>431.21</v>
      </c>
      <c r="F82" s="61">
        <v>7.15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0.858</v>
      </c>
      <c r="T82" s="60">
        <f>MIN($T$6/100*F82,200)</f>
        <v>1.0725</v>
      </c>
      <c r="U82" s="60">
        <f>MIN($U$6/100*F82,250)</f>
        <v>1.43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339.01</v>
      </c>
      <c r="F83" s="61">
        <v>7.15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0.858</v>
      </c>
      <c r="T83" s="60">
        <f>MIN($T$6/100*F83,200)</f>
        <v>1.0725</v>
      </c>
      <c r="U83" s="60">
        <f>MIN($U$6/100*F83,250)</f>
        <v>1.43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308.28</v>
      </c>
      <c r="F84" s="61">
        <v>7.15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0.858</v>
      </c>
      <c r="T84" s="60">
        <f>MIN($T$6/100*F84,200)</f>
        <v>1.0725</v>
      </c>
      <c r="U84" s="60">
        <f>MIN($U$6/100*F84,250)</f>
        <v>1.43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308.28</v>
      </c>
      <c r="F85" s="61">
        <v>7.15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0.858</v>
      </c>
      <c r="T85" s="60">
        <f>MIN($T$6/100*F85,200)</f>
        <v>1.0725</v>
      </c>
      <c r="U85" s="60">
        <f>MIN($U$6/100*F85,250)</f>
        <v>1.43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123.31</v>
      </c>
      <c r="F86" s="61">
        <v>7.15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0.858</v>
      </c>
      <c r="T86" s="60">
        <f>MIN($T$6/100*F86,200)</f>
        <v>1.0725</v>
      </c>
      <c r="U86" s="60">
        <f>MIN($U$6/100*F86,250)</f>
        <v>1.43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308.28</v>
      </c>
      <c r="F87" s="61">
        <v>7.15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0.858</v>
      </c>
      <c r="T87" s="60">
        <f>MIN($T$6/100*F87,200)</f>
        <v>1.0725</v>
      </c>
      <c r="U87" s="60">
        <f>MIN($U$6/100*F87,250)</f>
        <v>1.43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184.97</v>
      </c>
      <c r="F88" s="61">
        <v>7.15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0.858</v>
      </c>
      <c r="T88" s="60">
        <f>MIN($T$6/100*F88,200)</f>
        <v>1.0725</v>
      </c>
      <c r="U88" s="60">
        <f>MIN($U$6/100*F88,250)</f>
        <v>1.43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49.93</v>
      </c>
      <c r="D89" s="73">
        <f>ROUND(C89,2)</f>
        <v>49.93</v>
      </c>
      <c r="E89" s="60">
        <v>523.41</v>
      </c>
      <c r="F89" s="61">
        <v>7.15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0.858</v>
      </c>
      <c r="T89" s="60">
        <f>MIN($T$6/100*F89,200)</f>
        <v>1.0725</v>
      </c>
      <c r="U89" s="60">
        <f>MIN($U$6/100*F89,250)</f>
        <v>1.43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49.89</v>
      </c>
      <c r="D90" s="73">
        <f>ROUND(C90,2)</f>
        <v>49.89</v>
      </c>
      <c r="E90" s="60">
        <v>646.34</v>
      </c>
      <c r="F90" s="61">
        <v>7.15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0.858</v>
      </c>
      <c r="T90" s="60">
        <f>MIN($T$6/100*F90,200)</f>
        <v>1.0725</v>
      </c>
      <c r="U90" s="60">
        <f>MIN($U$6/100*F90,250)</f>
        <v>1.43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49.92</v>
      </c>
      <c r="D91" s="73">
        <f>ROUND(C91,2)</f>
        <v>49.92</v>
      </c>
      <c r="E91" s="60">
        <v>554.14</v>
      </c>
      <c r="F91" s="61">
        <v>7.15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0.858</v>
      </c>
      <c r="T91" s="60">
        <f>MIN($T$6/100*F91,200)</f>
        <v>1.0725</v>
      </c>
      <c r="U91" s="60">
        <f>MIN($U$6/100*F91,250)</f>
        <v>1.43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49.92</v>
      </c>
      <c r="D92" s="73">
        <f>ROUND(C92,2)</f>
        <v>49.92</v>
      </c>
      <c r="E92" s="60">
        <v>554.14</v>
      </c>
      <c r="F92" s="61">
        <v>7.15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0.858</v>
      </c>
      <c r="T92" s="60">
        <f>MIN($T$6/100*F92,200)</f>
        <v>1.0725</v>
      </c>
      <c r="U92" s="60">
        <f>MIN($U$6/100*F92,250)</f>
        <v>1.43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308.28</v>
      </c>
      <c r="F93" s="61">
        <v>7.15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0.858</v>
      </c>
      <c r="T93" s="60">
        <f>MIN($T$6/100*F93,200)</f>
        <v>1.0725</v>
      </c>
      <c r="U93" s="60">
        <f>MIN($U$6/100*F93,250)</f>
        <v>1.43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246.62</v>
      </c>
      <c r="F94" s="61">
        <v>7.15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0.858</v>
      </c>
      <c r="T94" s="60">
        <f>MIN($T$6/100*F94,200)</f>
        <v>1.0725</v>
      </c>
      <c r="U94" s="60">
        <f>MIN($U$6/100*F94,250)</f>
        <v>1.43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61.66</v>
      </c>
      <c r="F95" s="61">
        <v>7.15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0.858</v>
      </c>
      <c r="T95" s="60">
        <f>MIN($T$6/100*F95,200)</f>
        <v>1.0725</v>
      </c>
      <c r="U95" s="60">
        <f>MIN($U$6/100*F95,250)</f>
        <v>1.43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369.74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308.28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123.31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369.74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50.03</v>
      </c>
      <c r="D101" s="73">
        <f>ROUND(C101,2)</f>
        <v>50.03</v>
      </c>
      <c r="E101" s="60">
        <v>123.31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184.97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50.06</v>
      </c>
      <c r="D103" s="98">
        <f>ROUND(C103,2)</f>
        <v>50.06</v>
      </c>
      <c r="E103" s="99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49.99020833333335</v>
      </c>
      <c r="D104" s="110">
        <f>ROUND(C104,2)</f>
        <v>49.99</v>
      </c>
      <c r="E104" s="111">
        <f>AVERAGE(E6:E103)</f>
        <v>304.545</v>
      </c>
      <c r="F104" s="111">
        <f>AVERAGE(F6:F103)</f>
        <v>2.681250000000002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61.6554</v>
      </c>
      <c r="AH152" s="86">
        <f>MIN(AG152,$C$2)</f>
        <v>61.6554</v>
      </c>
    </row>
    <row r="153" spans="1:37" customHeight="1" ht="16">
      <c r="AE153" s="16"/>
      <c r="AF153" s="133">
        <f>ROUND((AF152-0.01),2)</f>
        <v>50.03</v>
      </c>
      <c r="AG153" s="134">
        <f>2*$A$2/5</f>
        <v>123.3108</v>
      </c>
      <c r="AH153" s="86">
        <f>MIN(AG153,$C$2)</f>
        <v>123.3108</v>
      </c>
    </row>
    <row r="154" spans="1:37" customHeight="1" ht="16">
      <c r="AE154" s="16"/>
      <c r="AF154" s="133">
        <f>ROUND((AF153-0.01),2)</f>
        <v>50.02</v>
      </c>
      <c r="AG154" s="134">
        <f>3*$A$2/5</f>
        <v>184.9662</v>
      </c>
      <c r="AH154" s="86">
        <f>MIN(AG154,$C$2)</f>
        <v>184.9662</v>
      </c>
    </row>
    <row r="155" spans="1:37" customHeight="1" ht="16">
      <c r="AE155" s="16"/>
      <c r="AF155" s="133">
        <f>ROUND((AF154-0.01),2)</f>
        <v>50.01</v>
      </c>
      <c r="AG155" s="134">
        <f>4*$A$2/5</f>
        <v>246.6216</v>
      </c>
      <c r="AH155" s="86">
        <f>MIN(AG155,$C$2)</f>
        <v>246.6216</v>
      </c>
    </row>
    <row r="156" spans="1:37" customHeight="1" ht="16">
      <c r="AE156" s="16"/>
      <c r="AF156" s="133">
        <f>ROUND((AF155-0.01),2)</f>
        <v>50</v>
      </c>
      <c r="AG156" s="134">
        <f>5*$A$2/5</f>
        <v>308.277</v>
      </c>
      <c r="AH156" s="86">
        <f>MIN(AG156,$C$2)</f>
        <v>308.277</v>
      </c>
    </row>
    <row r="157" spans="1:37" customHeight="1" ht="16">
      <c r="AE157" s="16"/>
      <c r="AF157" s="133">
        <f>ROUND((AF156-0.01),2)</f>
        <v>49.99</v>
      </c>
      <c r="AG157" s="134">
        <f>50+15*$A$2/16</f>
        <v>339.0096875</v>
      </c>
      <c r="AH157" s="86">
        <f>MIN(AG157,$C$2)</f>
        <v>339.0096875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369.742375</v>
      </c>
      <c r="AH158" s="86">
        <f>MIN(AG158,$C$2)</f>
        <v>369.742375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400.4750625</v>
      </c>
      <c r="AH159" s="86">
        <f>MIN(AG159,$C$2)</f>
        <v>400.4750625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431.20775</v>
      </c>
      <c r="AH160" s="86">
        <f>MIN(AG160,$C$2)</f>
        <v>431.20775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461.9404375</v>
      </c>
      <c r="AH161" s="86">
        <f>MIN(AG161,$C$2)</f>
        <v>461.9404375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492.673125</v>
      </c>
      <c r="AH162" s="86">
        <f>MIN(AG162,$C$2)</f>
        <v>492.673125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523.4058125</v>
      </c>
      <c r="AH163" s="86">
        <f>MIN(AG163,$C$2)</f>
        <v>523.4058125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554.1385</v>
      </c>
      <c r="AH164" s="135">
        <f>MIN(AG164,$C$2)</f>
        <v>554.1385</v>
      </c>
    </row>
    <row r="165" spans="1:37" customHeight="1" ht="15">
      <c r="AE165" s="16"/>
      <c r="AF165" s="133">
        <f>ROUND((AF164-0.01),2)</f>
        <v>49.91</v>
      </c>
      <c r="AG165" s="134">
        <f>450+7*$A$2/16</f>
        <v>584.8711875</v>
      </c>
      <c r="AH165" s="135">
        <f>MIN(AG165,$C$2)</f>
        <v>584.8711875</v>
      </c>
    </row>
    <row r="166" spans="1:37" customHeight="1" ht="15">
      <c r="AE166" s="16"/>
      <c r="AF166" s="133">
        <f>ROUND((AF165-0.01),2)</f>
        <v>49.9</v>
      </c>
      <c r="AG166" s="134">
        <f>500+6*$A$2/16</f>
        <v>615.603875</v>
      </c>
      <c r="AH166" s="135">
        <f>MIN(AG166,$C$2)</f>
        <v>615.603875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646.3365625</v>
      </c>
      <c r="AH167" s="135">
        <f>MIN(AG167,$C$2)</f>
        <v>646.3365625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677.06925</v>
      </c>
      <c r="AH168" s="135">
        <f>MIN(AG168,$C$2)</f>
        <v>677.06925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707.8019375</v>
      </c>
      <c r="AH169" s="135">
        <f>MIN(AG169,$C$2)</f>
        <v>707.8019375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738.534625</v>
      </c>
      <c r="AH170" s="135">
        <f>MIN(AG170,$C$2)</f>
        <v>738.534625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769.2673125</v>
      </c>
      <c r="AH171" s="135">
        <f>MIN(AG171,$C$2)</f>
        <v>769.2673125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287.647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172.59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287.65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50.03</v>
      </c>
      <c r="D10" s="73">
        <f>ROUND(C10,2)</f>
        <v>50.03</v>
      </c>
      <c r="E10" s="60">
        <v>115.06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115.06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172.59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230.12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172.59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57.53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50.02</v>
      </c>
      <c r="D16" s="73">
        <f>ROUND(C16,2)</f>
        <v>50.02</v>
      </c>
      <c r="E16" s="60">
        <v>172.59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50.02</v>
      </c>
      <c r="D17" s="73">
        <f>ROUND(C17,2)</f>
        <v>50.02</v>
      </c>
      <c r="E17" s="60">
        <v>172.59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230.12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49.99</v>
      </c>
      <c r="D19" s="73">
        <f>ROUND(C19,2)</f>
        <v>49.99</v>
      </c>
      <c r="E19" s="60">
        <v>319.67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383.71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383.71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50.02</v>
      </c>
      <c r="D22" s="73">
        <f>ROUND(C22,2)</f>
        <v>50.02</v>
      </c>
      <c r="E22" s="60">
        <v>172.59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383.71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49.97</v>
      </c>
      <c r="D24" s="73">
        <f>ROUND(C24,2)</f>
        <v>49.97</v>
      </c>
      <c r="E24" s="60">
        <v>383.71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57.53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172.59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230.12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319.67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383.71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351.69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50.04</v>
      </c>
      <c r="D31" s="73">
        <f>ROUND(C31,2)</f>
        <v>50.04</v>
      </c>
      <c r="E31" s="60">
        <v>57.53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57.53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50.05</v>
      </c>
      <c r="D33" s="73">
        <f>ROUND(C33,2)</f>
        <v>50.05</v>
      </c>
      <c r="E33" s="60">
        <v>0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50.04</v>
      </c>
      <c r="D34" s="73">
        <f>ROUND(C34,2)</f>
        <v>50.04</v>
      </c>
      <c r="E34" s="60">
        <v>57.53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115.06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230.12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49.96</v>
      </c>
      <c r="D37" s="73">
        <f>ROUND(C37,2)</f>
        <v>49.96</v>
      </c>
      <c r="E37" s="60">
        <v>415.74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447.76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49.97</v>
      </c>
      <c r="D39" s="73">
        <f>ROUND(C39,2)</f>
        <v>49.97</v>
      </c>
      <c r="E39" s="60">
        <v>383.71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50.02</v>
      </c>
      <c r="D40" s="73">
        <f>ROUND(C40,2)</f>
        <v>50.02</v>
      </c>
      <c r="E40" s="60">
        <v>172.59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351.69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49.96</v>
      </c>
      <c r="D42" s="73">
        <f>ROUND(C42,2)</f>
        <v>49.96</v>
      </c>
      <c r="E42" s="60">
        <v>415.74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49.96</v>
      </c>
      <c r="D43" s="73">
        <f>ROUND(C43,2)</f>
        <v>49.96</v>
      </c>
      <c r="E43" s="60">
        <v>415.74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49.89</v>
      </c>
      <c r="D44" s="73">
        <f>ROUND(C44,2)</f>
        <v>49.89</v>
      </c>
      <c r="E44" s="60">
        <v>639.89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49.83</v>
      </c>
      <c r="D45" s="73">
        <f>ROUND(C45,2)</f>
        <v>49.83</v>
      </c>
      <c r="E45" s="60">
        <v>800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543.8200000000001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172.59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49.98</v>
      </c>
      <c r="D48" s="73">
        <f>ROUND(C48,2)</f>
        <v>49.98</v>
      </c>
      <c r="E48" s="60">
        <v>351.69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287.65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50.05</v>
      </c>
      <c r="D50" s="73">
        <f>ROUND(C50,2)</f>
        <v>50.05</v>
      </c>
      <c r="E50" s="60">
        <v>0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115.06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50.05</v>
      </c>
      <c r="D52" s="73">
        <f>ROUND(C52,2)</f>
        <v>50.05</v>
      </c>
      <c r="E52" s="60">
        <v>0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115.06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415.74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49.93</v>
      </c>
      <c r="D55" s="73">
        <f>ROUND(C55,2)</f>
        <v>49.93</v>
      </c>
      <c r="E55" s="60">
        <v>511.8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447.76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49.86</v>
      </c>
      <c r="D57" s="73">
        <f>ROUND(C57,2)</f>
        <v>49.86</v>
      </c>
      <c r="E57" s="60">
        <v>735.96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383.71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50.03</v>
      </c>
      <c r="D59" s="73">
        <f>ROUND(C59,2)</f>
        <v>50.03</v>
      </c>
      <c r="E59" s="60">
        <v>115.06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3.04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0.3648</v>
      </c>
      <c r="T60" s="60">
        <f>MIN($T$6/100*F60,200)</f>
        <v>0.456</v>
      </c>
      <c r="U60" s="60">
        <f>MIN($U$6/100*F60,250)</f>
        <v>0.6080000000000001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230.12</v>
      </c>
      <c r="F61" s="61">
        <v>3.04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0.3648</v>
      </c>
      <c r="T61" s="60">
        <f>MIN($T$6/100*F61,200)</f>
        <v>0.456</v>
      </c>
      <c r="U61" s="60">
        <f>MIN($U$6/100*F61,250)</f>
        <v>0.6080000000000001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415.74</v>
      </c>
      <c r="F62" s="61">
        <v>3.04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0.3648</v>
      </c>
      <c r="T62" s="60">
        <f>MIN($T$6/100*F62,200)</f>
        <v>0.456</v>
      </c>
      <c r="U62" s="60">
        <f>MIN($U$6/100*F62,250)</f>
        <v>0.6080000000000001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49.99</v>
      </c>
      <c r="D63" s="73">
        <f>ROUND(C63,2)</f>
        <v>49.99</v>
      </c>
      <c r="E63" s="60">
        <v>319.67</v>
      </c>
      <c r="F63" s="61">
        <v>3.04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0.3648</v>
      </c>
      <c r="T63" s="60">
        <f>MIN($T$6/100*F63,200)</f>
        <v>0.456</v>
      </c>
      <c r="U63" s="60">
        <f>MIN($U$6/100*F63,250)</f>
        <v>0.6080000000000001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49.98</v>
      </c>
      <c r="D64" s="73">
        <f>ROUND(C64,2)</f>
        <v>49.98</v>
      </c>
      <c r="E64" s="60">
        <v>351.69</v>
      </c>
      <c r="F64" s="61">
        <v>3.04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0.3648</v>
      </c>
      <c r="T64" s="60">
        <f>MIN($T$6/100*F64,200)</f>
        <v>0.456</v>
      </c>
      <c r="U64" s="60">
        <f>MIN($U$6/100*F64,250)</f>
        <v>0.6080000000000001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49.94</v>
      </c>
      <c r="D65" s="73">
        <f>ROUND(C65,2)</f>
        <v>49.94</v>
      </c>
      <c r="E65" s="60">
        <v>479.78</v>
      </c>
      <c r="F65" s="61">
        <v>3.04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0.3648</v>
      </c>
      <c r="T65" s="60">
        <f>MIN($T$6/100*F65,200)</f>
        <v>0.456</v>
      </c>
      <c r="U65" s="60">
        <f>MIN($U$6/100*F65,250)</f>
        <v>0.6080000000000001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49.97</v>
      </c>
      <c r="D66" s="73">
        <f>ROUND(C66,2)</f>
        <v>49.97</v>
      </c>
      <c r="E66" s="60">
        <v>383.71</v>
      </c>
      <c r="F66" s="61">
        <v>3.04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0.3648</v>
      </c>
      <c r="T66" s="60">
        <f>MIN($T$6/100*F66,200)</f>
        <v>0.456</v>
      </c>
      <c r="U66" s="60">
        <f>MIN($U$6/100*F66,250)</f>
        <v>0.6080000000000001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172.59</v>
      </c>
      <c r="F67" s="61">
        <v>3.04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0.3648</v>
      </c>
      <c r="T67" s="60">
        <f>MIN($T$6/100*F67,200)</f>
        <v>0.456</v>
      </c>
      <c r="U67" s="60">
        <f>MIN($U$6/100*F67,250)</f>
        <v>0.6080000000000001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57.53</v>
      </c>
      <c r="F68" s="61">
        <v>3.04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0.3648</v>
      </c>
      <c r="T68" s="60">
        <f>MIN($T$6/100*F68,200)</f>
        <v>0.456</v>
      </c>
      <c r="U68" s="60">
        <f>MIN($U$6/100*F68,250)</f>
        <v>0.6080000000000001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383.71</v>
      </c>
      <c r="F69" s="61">
        <v>3.04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0.3648</v>
      </c>
      <c r="T69" s="60">
        <f>MIN($T$6/100*F69,200)</f>
        <v>0.456</v>
      </c>
      <c r="U69" s="60">
        <f>MIN($U$6/100*F69,250)</f>
        <v>0.6080000000000001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287.65</v>
      </c>
      <c r="F70" s="61">
        <v>3.04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0.3648</v>
      </c>
      <c r="T70" s="60">
        <f>MIN($T$6/100*F70,200)</f>
        <v>0.456</v>
      </c>
      <c r="U70" s="60">
        <f>MIN($U$6/100*F70,250)</f>
        <v>0.6080000000000001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319.67</v>
      </c>
      <c r="F71" s="61">
        <v>3.04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0.3648</v>
      </c>
      <c r="T71" s="60">
        <f>MIN($T$6/100*F71,200)</f>
        <v>0.456</v>
      </c>
      <c r="U71" s="60">
        <f>MIN($U$6/100*F71,250)</f>
        <v>0.6080000000000001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50.08</v>
      </c>
      <c r="D72" s="73">
        <f>ROUND(C72,2)</f>
        <v>50.08</v>
      </c>
      <c r="E72" s="60">
        <v>0</v>
      </c>
      <c r="F72" s="61">
        <v>3.04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0.3648</v>
      </c>
      <c r="T72" s="60">
        <f>MIN($T$6/100*F72,200)</f>
        <v>0.456</v>
      </c>
      <c r="U72" s="60">
        <f>MIN($U$6/100*F72,250)</f>
        <v>0.6080000000000001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479.78</v>
      </c>
      <c r="F73" s="61">
        <v>3.04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0.3648</v>
      </c>
      <c r="T73" s="60">
        <f>MIN($T$6/100*F73,200)</f>
        <v>0.456</v>
      </c>
      <c r="U73" s="60">
        <f>MIN($U$6/100*F73,250)</f>
        <v>0.6080000000000001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49.95</v>
      </c>
      <c r="D74" s="73">
        <f>ROUND(C74,2)</f>
        <v>49.95</v>
      </c>
      <c r="E74" s="60">
        <v>447.76</v>
      </c>
      <c r="F74" s="61">
        <v>3.04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0.3648</v>
      </c>
      <c r="T74" s="60">
        <f>MIN($T$6/100*F74,200)</f>
        <v>0.456</v>
      </c>
      <c r="U74" s="60">
        <f>MIN($U$6/100*F74,250)</f>
        <v>0.6080000000000001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49.92</v>
      </c>
      <c r="D75" s="73">
        <f>ROUND(C75,2)</f>
        <v>49.92</v>
      </c>
      <c r="E75" s="60">
        <v>543.8200000000001</v>
      </c>
      <c r="F75" s="61">
        <v>3.04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0.3648</v>
      </c>
      <c r="T75" s="60">
        <f>MIN($T$6/100*F75,200)</f>
        <v>0.456</v>
      </c>
      <c r="U75" s="60">
        <f>MIN($U$6/100*F75,250)</f>
        <v>0.6080000000000001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287.65</v>
      </c>
      <c r="F76" s="61">
        <v>3.04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0.3648</v>
      </c>
      <c r="T76" s="60">
        <f>MIN($T$6/100*F76,200)</f>
        <v>0.456</v>
      </c>
      <c r="U76" s="60">
        <f>MIN($U$6/100*F76,250)</f>
        <v>0.6080000000000001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479.78</v>
      </c>
      <c r="F77" s="61">
        <v>3.04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0.3648</v>
      </c>
      <c r="T77" s="60">
        <f>MIN($T$6/100*F77,200)</f>
        <v>0.456</v>
      </c>
      <c r="U77" s="60">
        <f>MIN($U$6/100*F77,250)</f>
        <v>0.6080000000000001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</v>
      </c>
      <c r="D78" s="73">
        <f>ROUND(C78,2)</f>
        <v>50</v>
      </c>
      <c r="E78" s="60">
        <v>287.65</v>
      </c>
      <c r="F78" s="61">
        <v>3.04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0.3648</v>
      </c>
      <c r="T78" s="60">
        <f>MIN($T$6/100*F78,200)</f>
        <v>0.456</v>
      </c>
      <c r="U78" s="60">
        <f>MIN($U$6/100*F78,250)</f>
        <v>0.6080000000000001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479.78</v>
      </c>
      <c r="F79" s="61">
        <v>3.04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0.3648</v>
      </c>
      <c r="T79" s="60">
        <f>MIN($T$6/100*F79,200)</f>
        <v>0.456</v>
      </c>
      <c r="U79" s="60">
        <f>MIN($U$6/100*F79,250)</f>
        <v>0.6080000000000001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115.06</v>
      </c>
      <c r="F80" s="61">
        <v>3.04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0.3648</v>
      </c>
      <c r="T80" s="60">
        <f>MIN($T$6/100*F80,200)</f>
        <v>0.456</v>
      </c>
      <c r="U80" s="60">
        <f>MIN($U$6/100*F80,250)</f>
        <v>0.6080000000000001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49.93</v>
      </c>
      <c r="D81" s="73">
        <f>ROUND(C81,2)</f>
        <v>49.93</v>
      </c>
      <c r="E81" s="60">
        <v>511.8</v>
      </c>
      <c r="F81" s="61">
        <v>3.04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0.3648</v>
      </c>
      <c r="T81" s="60">
        <f>MIN($T$6/100*F81,200)</f>
        <v>0.456</v>
      </c>
      <c r="U81" s="60">
        <f>MIN($U$6/100*F81,250)</f>
        <v>0.6080000000000001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287.65</v>
      </c>
      <c r="F82" s="61">
        <v>3.04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0.3648</v>
      </c>
      <c r="T82" s="60">
        <f>MIN($T$6/100*F82,200)</f>
        <v>0.456</v>
      </c>
      <c r="U82" s="60">
        <f>MIN($U$6/100*F82,250)</f>
        <v>0.6080000000000001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50.02</v>
      </c>
      <c r="D83" s="73">
        <f>ROUND(C83,2)</f>
        <v>50.02</v>
      </c>
      <c r="E83" s="60">
        <v>172.59</v>
      </c>
      <c r="F83" s="61">
        <v>3.04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0.3648</v>
      </c>
      <c r="T83" s="60">
        <f>MIN($T$6/100*F83,200)</f>
        <v>0.456</v>
      </c>
      <c r="U83" s="60">
        <f>MIN($U$6/100*F83,250)</f>
        <v>0.6080000000000001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50.02</v>
      </c>
      <c r="D84" s="73">
        <f>ROUND(C84,2)</f>
        <v>50.02</v>
      </c>
      <c r="E84" s="60">
        <v>172.59</v>
      </c>
      <c r="F84" s="61">
        <v>3.04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0.3648</v>
      </c>
      <c r="T84" s="60">
        <f>MIN($T$6/100*F84,200)</f>
        <v>0.456</v>
      </c>
      <c r="U84" s="60">
        <f>MIN($U$6/100*F84,250)</f>
        <v>0.6080000000000001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230.12</v>
      </c>
      <c r="F85" s="61">
        <v>3.04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0.3648</v>
      </c>
      <c r="T85" s="60">
        <f>MIN($T$6/100*F85,200)</f>
        <v>0.456</v>
      </c>
      <c r="U85" s="60">
        <f>MIN($U$6/100*F85,250)</f>
        <v>0.6080000000000001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49.94</v>
      </c>
      <c r="D86" s="73">
        <f>ROUND(C86,2)</f>
        <v>49.94</v>
      </c>
      <c r="E86" s="60">
        <v>479.78</v>
      </c>
      <c r="F86" s="61">
        <v>3.04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0.3648</v>
      </c>
      <c r="T86" s="60">
        <f>MIN($T$6/100*F86,200)</f>
        <v>0.456</v>
      </c>
      <c r="U86" s="60">
        <f>MIN($U$6/100*F86,250)</f>
        <v>0.6080000000000001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230.12</v>
      </c>
      <c r="F87" s="61">
        <v>3.04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0.3648</v>
      </c>
      <c r="T87" s="60">
        <f>MIN($T$6/100*F87,200)</f>
        <v>0.456</v>
      </c>
      <c r="U87" s="60">
        <f>MIN($U$6/100*F87,250)</f>
        <v>0.6080000000000001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172.59</v>
      </c>
      <c r="F88" s="61">
        <v>3.04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0.3648</v>
      </c>
      <c r="T88" s="60">
        <f>MIN($T$6/100*F88,200)</f>
        <v>0.456</v>
      </c>
      <c r="U88" s="60">
        <f>MIN($U$6/100*F88,250)</f>
        <v>0.6080000000000001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49.97</v>
      </c>
      <c r="D89" s="73">
        <f>ROUND(C89,2)</f>
        <v>49.97</v>
      </c>
      <c r="E89" s="60">
        <v>383.71</v>
      </c>
      <c r="F89" s="61">
        <v>3.04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0.3648</v>
      </c>
      <c r="T89" s="60">
        <f>MIN($T$6/100*F89,200)</f>
        <v>0.456</v>
      </c>
      <c r="U89" s="60">
        <f>MIN($U$6/100*F89,250)</f>
        <v>0.6080000000000001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49.97</v>
      </c>
      <c r="D90" s="73">
        <f>ROUND(C90,2)</f>
        <v>49.97</v>
      </c>
      <c r="E90" s="60">
        <v>383.71</v>
      </c>
      <c r="F90" s="61">
        <v>3.04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0.3648</v>
      </c>
      <c r="T90" s="60">
        <f>MIN($T$6/100*F90,200)</f>
        <v>0.456</v>
      </c>
      <c r="U90" s="60">
        <f>MIN($U$6/100*F90,250)</f>
        <v>0.6080000000000001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49.91</v>
      </c>
      <c r="D91" s="73">
        <f>ROUND(C91,2)</f>
        <v>49.91</v>
      </c>
      <c r="E91" s="60">
        <v>575.85</v>
      </c>
      <c r="F91" s="61">
        <v>3.04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0.3648</v>
      </c>
      <c r="T91" s="60">
        <f>MIN($T$6/100*F91,200)</f>
        <v>0.456</v>
      </c>
      <c r="U91" s="60">
        <f>MIN($U$6/100*F91,250)</f>
        <v>0.6080000000000001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49.85</v>
      </c>
      <c r="D92" s="73">
        <f>ROUND(C92,2)</f>
        <v>49.85</v>
      </c>
      <c r="E92" s="60">
        <v>767.98</v>
      </c>
      <c r="F92" s="61">
        <v>3.04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0.3648</v>
      </c>
      <c r="T92" s="60">
        <f>MIN($T$6/100*F92,200)</f>
        <v>0.456</v>
      </c>
      <c r="U92" s="60">
        <f>MIN($U$6/100*F92,250)</f>
        <v>0.6080000000000001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49.92</v>
      </c>
      <c r="D93" s="73">
        <f>ROUND(C93,2)</f>
        <v>49.92</v>
      </c>
      <c r="E93" s="60">
        <v>543.8200000000001</v>
      </c>
      <c r="F93" s="61">
        <v>3.04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0.3648</v>
      </c>
      <c r="T93" s="60">
        <f>MIN($T$6/100*F93,200)</f>
        <v>0.456</v>
      </c>
      <c r="U93" s="60">
        <f>MIN($U$6/100*F93,250)</f>
        <v>0.6080000000000001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287.65</v>
      </c>
      <c r="F94" s="61">
        <v>3.04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0.3648</v>
      </c>
      <c r="T94" s="60">
        <f>MIN($T$6/100*F94,200)</f>
        <v>0.456</v>
      </c>
      <c r="U94" s="60">
        <f>MIN($U$6/100*F94,250)</f>
        <v>0.6080000000000001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49.99</v>
      </c>
      <c r="D95" s="73">
        <f>ROUND(C95,2)</f>
        <v>49.99</v>
      </c>
      <c r="E95" s="60">
        <v>319.67</v>
      </c>
      <c r="F95" s="61">
        <v>3.04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0.3648</v>
      </c>
      <c r="T95" s="60">
        <f>MIN($T$6/100*F95,200)</f>
        <v>0.456</v>
      </c>
      <c r="U95" s="60">
        <f>MIN($U$6/100*F95,250)</f>
        <v>0.6080000000000001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</v>
      </c>
      <c r="D96" s="73">
        <f>ROUND(C96,2)</f>
        <v>49.9</v>
      </c>
      <c r="E96" s="60">
        <v>607.87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351.69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50.02</v>
      </c>
      <c r="D98" s="73">
        <f>ROUND(C98,2)</f>
        <v>50.02</v>
      </c>
      <c r="E98" s="60">
        <v>172.59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50.07</v>
      </c>
      <c r="D100" s="73">
        <f>ROUND(C100,2)</f>
        <v>50.07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57.53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172.59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50.02</v>
      </c>
      <c r="D103" s="98">
        <f>ROUND(C103,2)</f>
        <v>50.02</v>
      </c>
      <c r="E103" s="99">
        <v>172.59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49.98968750000001</v>
      </c>
      <c r="D104" s="110">
        <f>ROUND(C104,2)</f>
        <v>49.99</v>
      </c>
      <c r="E104" s="111">
        <f>AVERAGE(E6:E103)</f>
        <v>289.3235416666665</v>
      </c>
      <c r="F104" s="111">
        <f>AVERAGE(F6:F103)</f>
        <v>1.140000000000001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57.5294</v>
      </c>
      <c r="AH152" s="86">
        <f>MIN(AG152,$C$2)</f>
        <v>57.5294</v>
      </c>
    </row>
    <row r="153" spans="1:37" customHeight="1" ht="16">
      <c r="AE153" s="16"/>
      <c r="AF153" s="133">
        <f>ROUND((AF152-0.01),2)</f>
        <v>50.03</v>
      </c>
      <c r="AG153" s="134">
        <f>2*$A$2/5</f>
        <v>115.0588</v>
      </c>
      <c r="AH153" s="86">
        <f>MIN(AG153,$C$2)</f>
        <v>115.0588</v>
      </c>
    </row>
    <row r="154" spans="1:37" customHeight="1" ht="16">
      <c r="AE154" s="16"/>
      <c r="AF154" s="133">
        <f>ROUND((AF153-0.01),2)</f>
        <v>50.02</v>
      </c>
      <c r="AG154" s="134">
        <f>3*$A$2/5</f>
        <v>172.5882</v>
      </c>
      <c r="AH154" s="86">
        <f>MIN(AG154,$C$2)</f>
        <v>172.5882</v>
      </c>
    </row>
    <row r="155" spans="1:37" customHeight="1" ht="16">
      <c r="AE155" s="16"/>
      <c r="AF155" s="133">
        <f>ROUND((AF154-0.01),2)</f>
        <v>50.01</v>
      </c>
      <c r="AG155" s="134">
        <f>4*$A$2/5</f>
        <v>230.1176</v>
      </c>
      <c r="AH155" s="86">
        <f>MIN(AG155,$C$2)</f>
        <v>230.1176</v>
      </c>
    </row>
    <row r="156" spans="1:37" customHeight="1" ht="16">
      <c r="AE156" s="16"/>
      <c r="AF156" s="133">
        <f>ROUND((AF155-0.01),2)</f>
        <v>50</v>
      </c>
      <c r="AG156" s="134">
        <f>5*$A$2/5</f>
        <v>287.647</v>
      </c>
      <c r="AH156" s="86">
        <f>MIN(AG156,$C$2)</f>
        <v>287.647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319.6690625</v>
      </c>
      <c r="AH157" s="86">
        <f>MIN(AG157,$C$2)</f>
        <v>319.6690625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351.691125</v>
      </c>
      <c r="AH158" s="86">
        <f>MIN(AG158,$C$2)</f>
        <v>351.691125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383.7131875</v>
      </c>
      <c r="AH159" s="86">
        <f>MIN(AG159,$C$2)</f>
        <v>383.7131875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415.73525</v>
      </c>
      <c r="AH160" s="86">
        <f>MIN(AG160,$C$2)</f>
        <v>415.73525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447.7573125</v>
      </c>
      <c r="AH161" s="86">
        <f>MIN(AG161,$C$2)</f>
        <v>447.7573125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479.779375</v>
      </c>
      <c r="AH162" s="86">
        <f>MIN(AG162,$C$2)</f>
        <v>479.779375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511.8014375</v>
      </c>
      <c r="AH163" s="86">
        <f>MIN(AG163,$C$2)</f>
        <v>511.8014375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543.8235</v>
      </c>
      <c r="AH164" s="135">
        <f>MIN(AG164,$C$2)</f>
        <v>543.8235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575.8455625</v>
      </c>
      <c r="AH165" s="135">
        <f>MIN(AG165,$C$2)</f>
        <v>575.8455625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607.867625</v>
      </c>
      <c r="AH166" s="135">
        <f>MIN(AG166,$C$2)</f>
        <v>607.867625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639.8896875</v>
      </c>
      <c r="AH167" s="135">
        <f>MIN(AG167,$C$2)</f>
        <v>639.8896875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671.91175</v>
      </c>
      <c r="AH168" s="135">
        <f>MIN(AG168,$C$2)</f>
        <v>671.91175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703.9338125</v>
      </c>
      <c r="AH169" s="135">
        <f>MIN(AG169,$C$2)</f>
        <v>703.9338125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735.955875</v>
      </c>
      <c r="AH170" s="135">
        <f>MIN(AG170,$C$2)</f>
        <v>735.955875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767.9779375000001</v>
      </c>
      <c r="AH171" s="135">
        <f>MIN(AG171,$C$2)</f>
        <v>767.9779375000001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277.22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50.04</v>
      </c>
      <c r="D8" s="59">
        <f>ROUND(C8,2)</f>
        <v>50.04</v>
      </c>
      <c r="E8" s="60">
        <v>55.44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221.78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309.89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277.22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407.92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342.57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49.96</v>
      </c>
      <c r="D14" s="73">
        <f>ROUND(C14,2)</f>
        <v>49.96</v>
      </c>
      <c r="E14" s="60">
        <v>407.92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309.89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375.24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277.22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375.24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342.57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440.59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375.24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49.98</v>
      </c>
      <c r="D22" s="73">
        <f>ROUND(C22,2)</f>
        <v>49.98</v>
      </c>
      <c r="E22" s="60">
        <v>342.57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375.24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538.61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342.57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110.89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277.22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309.89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440.59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277.22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50.07</v>
      </c>
      <c r="D31" s="73">
        <f>ROUND(C31,2)</f>
        <v>50.07</v>
      </c>
      <c r="E31" s="60">
        <v>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50.12</v>
      </c>
      <c r="D32" s="73">
        <f>ROUND(C32,2)</f>
        <v>50.12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50.09</v>
      </c>
      <c r="D33" s="73">
        <f>ROUND(C33,2)</f>
        <v>50.09</v>
      </c>
      <c r="E33" s="60">
        <v>0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50.06</v>
      </c>
      <c r="D34" s="73">
        <f>ROUND(C34,2)</f>
        <v>50.06</v>
      </c>
      <c r="E34" s="60">
        <v>0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110.89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50.02</v>
      </c>
      <c r="D36" s="73">
        <f>ROUND(C36,2)</f>
        <v>50.02</v>
      </c>
      <c r="E36" s="60">
        <v>166.33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49.94</v>
      </c>
      <c r="D37" s="73">
        <f>ROUND(C37,2)</f>
        <v>49.94</v>
      </c>
      <c r="E37" s="60">
        <v>473.26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277.22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49.91</v>
      </c>
      <c r="D39" s="73">
        <f>ROUND(C39,2)</f>
        <v>49.91</v>
      </c>
      <c r="E39" s="60">
        <v>571.28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277.22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49.94</v>
      </c>
      <c r="D41" s="73">
        <f>ROUND(C41,2)</f>
        <v>49.94</v>
      </c>
      <c r="E41" s="60">
        <v>473.26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49.92</v>
      </c>
      <c r="D42" s="73">
        <f>ROUND(C42,2)</f>
        <v>49.92</v>
      </c>
      <c r="E42" s="60">
        <v>538.61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49.86</v>
      </c>
      <c r="D43" s="73">
        <f>ROUND(C43,2)</f>
        <v>49.86</v>
      </c>
      <c r="E43" s="60">
        <v>734.65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49.92</v>
      </c>
      <c r="D44" s="73">
        <f>ROUND(C44,2)</f>
        <v>49.92</v>
      </c>
      <c r="E44" s="60">
        <v>538.61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375.24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221.78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55.44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50.07</v>
      </c>
      <c r="D48" s="73">
        <f>ROUND(C48,2)</f>
        <v>50.07</v>
      </c>
      <c r="E48" s="60">
        <v>0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110.89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221.78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49.99</v>
      </c>
      <c r="D51" s="73">
        <f>ROUND(C51,2)</f>
        <v>49.99</v>
      </c>
      <c r="E51" s="60">
        <v>309.89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309.89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49.97</v>
      </c>
      <c r="D53" s="73">
        <f>ROUND(C53,2)</f>
        <v>49.97</v>
      </c>
      <c r="E53" s="60">
        <v>375.24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407.92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50.03</v>
      </c>
      <c r="D55" s="73">
        <f>ROUND(C55,2)</f>
        <v>50.03</v>
      </c>
      <c r="E55" s="60">
        <v>110.89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309.89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538.61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50.03</v>
      </c>
      <c r="D58" s="73">
        <f>ROUND(C58,2)</f>
        <v>50.03</v>
      </c>
      <c r="E58" s="60">
        <v>110.89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277.22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3.04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0.3648</v>
      </c>
      <c r="T60" s="60">
        <f>MIN($T$6/100*F60,200)</f>
        <v>0.456</v>
      </c>
      <c r="U60" s="60">
        <f>MIN($U$6/100*F60,250)</f>
        <v>0.6080000000000001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110.89</v>
      </c>
      <c r="F61" s="61">
        <v>3.04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0.3648</v>
      </c>
      <c r="T61" s="60">
        <f>MIN($T$6/100*F61,200)</f>
        <v>0.456</v>
      </c>
      <c r="U61" s="60">
        <f>MIN($U$6/100*F61,250)</f>
        <v>0.6080000000000001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55.44</v>
      </c>
      <c r="F62" s="61">
        <v>3.04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0.3648</v>
      </c>
      <c r="T62" s="60">
        <f>MIN($T$6/100*F62,200)</f>
        <v>0.456</v>
      </c>
      <c r="U62" s="60">
        <f>MIN($U$6/100*F62,250)</f>
        <v>0.6080000000000001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110.89</v>
      </c>
      <c r="F63" s="61">
        <v>3.04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0.3648</v>
      </c>
      <c r="T63" s="60">
        <f>MIN($T$6/100*F63,200)</f>
        <v>0.456</v>
      </c>
      <c r="U63" s="60">
        <f>MIN($U$6/100*F63,250)</f>
        <v>0.6080000000000001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50.02</v>
      </c>
      <c r="D64" s="73">
        <f>ROUND(C64,2)</f>
        <v>50.02</v>
      </c>
      <c r="E64" s="60">
        <v>166.33</v>
      </c>
      <c r="F64" s="61">
        <v>3.04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0.3648</v>
      </c>
      <c r="T64" s="60">
        <f>MIN($T$6/100*F64,200)</f>
        <v>0.456</v>
      </c>
      <c r="U64" s="60">
        <f>MIN($U$6/100*F64,250)</f>
        <v>0.6080000000000001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49.93</v>
      </c>
      <c r="D65" s="73">
        <f>ROUND(C65,2)</f>
        <v>49.93</v>
      </c>
      <c r="E65" s="60">
        <v>505.94</v>
      </c>
      <c r="F65" s="61">
        <v>3.04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0.3648</v>
      </c>
      <c r="T65" s="60">
        <f>MIN($T$6/100*F65,200)</f>
        <v>0.456</v>
      </c>
      <c r="U65" s="60">
        <f>MIN($U$6/100*F65,250)</f>
        <v>0.6080000000000001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221.78</v>
      </c>
      <c r="F66" s="61">
        <v>3.04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0.3648</v>
      </c>
      <c r="T66" s="60">
        <f>MIN($T$6/100*F66,200)</f>
        <v>0.456</v>
      </c>
      <c r="U66" s="60">
        <f>MIN($U$6/100*F66,250)</f>
        <v>0.6080000000000001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50.04</v>
      </c>
      <c r="D67" s="73">
        <f>ROUND(C67,2)</f>
        <v>50.04</v>
      </c>
      <c r="E67" s="60">
        <v>55.44</v>
      </c>
      <c r="F67" s="61">
        <v>3.04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0.3648</v>
      </c>
      <c r="T67" s="60">
        <f>MIN($T$6/100*F67,200)</f>
        <v>0.456</v>
      </c>
      <c r="U67" s="60">
        <f>MIN($U$6/100*F67,250)</f>
        <v>0.6080000000000001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3.04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0.3648</v>
      </c>
      <c r="T68" s="60">
        <f>MIN($T$6/100*F68,200)</f>
        <v>0.456</v>
      </c>
      <c r="U68" s="60">
        <f>MIN($U$6/100*F68,250)</f>
        <v>0.6080000000000001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277.22</v>
      </c>
      <c r="F69" s="61">
        <v>3.04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0.3648</v>
      </c>
      <c r="T69" s="60">
        <f>MIN($T$6/100*F69,200)</f>
        <v>0.456</v>
      </c>
      <c r="U69" s="60">
        <f>MIN($U$6/100*F69,250)</f>
        <v>0.6080000000000001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342.57</v>
      </c>
      <c r="F70" s="61">
        <v>3.04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0.3648</v>
      </c>
      <c r="T70" s="60">
        <f>MIN($T$6/100*F70,200)</f>
        <v>0.456</v>
      </c>
      <c r="U70" s="60">
        <f>MIN($U$6/100*F70,250)</f>
        <v>0.6080000000000001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407.92</v>
      </c>
      <c r="F71" s="61">
        <v>3.04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0.3648</v>
      </c>
      <c r="T71" s="60">
        <f>MIN($T$6/100*F71,200)</f>
        <v>0.456</v>
      </c>
      <c r="U71" s="60">
        <f>MIN($U$6/100*F71,250)</f>
        <v>0.6080000000000001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110.89</v>
      </c>
      <c r="F72" s="61">
        <v>3.04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0.3648</v>
      </c>
      <c r="T72" s="60">
        <f>MIN($T$6/100*F72,200)</f>
        <v>0.456</v>
      </c>
      <c r="U72" s="60">
        <f>MIN($U$6/100*F72,250)</f>
        <v>0.6080000000000001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603.96</v>
      </c>
      <c r="F73" s="61">
        <v>3.04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0.3648</v>
      </c>
      <c r="T73" s="60">
        <f>MIN($T$6/100*F73,200)</f>
        <v>0.456</v>
      </c>
      <c r="U73" s="60">
        <f>MIN($U$6/100*F73,250)</f>
        <v>0.6080000000000001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407.92</v>
      </c>
      <c r="F74" s="61">
        <v>3.04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0.3648</v>
      </c>
      <c r="T74" s="60">
        <f>MIN($T$6/100*F74,200)</f>
        <v>0.456</v>
      </c>
      <c r="U74" s="60">
        <f>MIN($U$6/100*F74,250)</f>
        <v>0.6080000000000001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440.59</v>
      </c>
      <c r="F75" s="61">
        <v>3.04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0.3648</v>
      </c>
      <c r="T75" s="60">
        <f>MIN($T$6/100*F75,200)</f>
        <v>0.456</v>
      </c>
      <c r="U75" s="60">
        <f>MIN($U$6/100*F75,250)</f>
        <v>0.6080000000000001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375.24</v>
      </c>
      <c r="F76" s="61">
        <v>3.04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0.3648</v>
      </c>
      <c r="T76" s="60">
        <f>MIN($T$6/100*F76,200)</f>
        <v>0.456</v>
      </c>
      <c r="U76" s="60">
        <f>MIN($U$6/100*F76,250)</f>
        <v>0.6080000000000001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407.92</v>
      </c>
      <c r="F77" s="61">
        <v>3.04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0.3648</v>
      </c>
      <c r="T77" s="60">
        <f>MIN($T$6/100*F77,200)</f>
        <v>0.456</v>
      </c>
      <c r="U77" s="60">
        <f>MIN($U$6/100*F77,250)</f>
        <v>0.6080000000000001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50.03</v>
      </c>
      <c r="D78" s="73">
        <f>ROUND(C78,2)</f>
        <v>50.03</v>
      </c>
      <c r="E78" s="60">
        <v>110.89</v>
      </c>
      <c r="F78" s="61">
        <v>3.04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0.3648</v>
      </c>
      <c r="T78" s="60">
        <f>MIN($T$6/100*F78,200)</f>
        <v>0.456</v>
      </c>
      <c r="U78" s="60">
        <f>MIN($U$6/100*F78,250)</f>
        <v>0.6080000000000001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110.89</v>
      </c>
      <c r="F79" s="61">
        <v>3.04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0.3648</v>
      </c>
      <c r="T79" s="60">
        <f>MIN($T$6/100*F79,200)</f>
        <v>0.456</v>
      </c>
      <c r="U79" s="60">
        <f>MIN($U$6/100*F79,250)</f>
        <v>0.6080000000000001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50.06</v>
      </c>
      <c r="D80" s="73">
        <f>ROUND(C80,2)</f>
        <v>50.06</v>
      </c>
      <c r="E80" s="60">
        <v>0</v>
      </c>
      <c r="F80" s="61">
        <v>3.04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0.3648</v>
      </c>
      <c r="T80" s="60">
        <f>MIN($T$6/100*F80,200)</f>
        <v>0.456</v>
      </c>
      <c r="U80" s="60">
        <f>MIN($U$6/100*F80,250)</f>
        <v>0.6080000000000001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277.22</v>
      </c>
      <c r="F81" s="61">
        <v>3.04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0.3648</v>
      </c>
      <c r="T81" s="60">
        <f>MIN($T$6/100*F81,200)</f>
        <v>0.456</v>
      </c>
      <c r="U81" s="60">
        <f>MIN($U$6/100*F81,250)</f>
        <v>0.6080000000000001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49.97</v>
      </c>
      <c r="D82" s="73">
        <f>ROUND(C82,2)</f>
        <v>49.97</v>
      </c>
      <c r="E82" s="60">
        <v>375.24</v>
      </c>
      <c r="F82" s="61">
        <v>3.04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0.3648</v>
      </c>
      <c r="T82" s="60">
        <f>MIN($T$6/100*F82,200)</f>
        <v>0.456</v>
      </c>
      <c r="U82" s="60">
        <f>MIN($U$6/100*F82,250)</f>
        <v>0.6080000000000001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</v>
      </c>
      <c r="D83" s="73">
        <f>ROUND(C83,2)</f>
        <v>50</v>
      </c>
      <c r="E83" s="60">
        <v>277.22</v>
      </c>
      <c r="F83" s="61">
        <v>3.04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0.3648</v>
      </c>
      <c r="T83" s="60">
        <f>MIN($T$6/100*F83,200)</f>
        <v>0.456</v>
      </c>
      <c r="U83" s="60">
        <f>MIN($U$6/100*F83,250)</f>
        <v>0.6080000000000001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49.99</v>
      </c>
      <c r="D84" s="73">
        <f>ROUND(C84,2)</f>
        <v>49.99</v>
      </c>
      <c r="E84" s="60">
        <v>309.89</v>
      </c>
      <c r="F84" s="61">
        <v>3.04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0.3648</v>
      </c>
      <c r="T84" s="60">
        <f>MIN($T$6/100*F84,200)</f>
        <v>0.456</v>
      </c>
      <c r="U84" s="60">
        <f>MIN($U$6/100*F84,250)</f>
        <v>0.6080000000000001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277.22</v>
      </c>
      <c r="F85" s="61">
        <v>3.04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0.3648</v>
      </c>
      <c r="T85" s="60">
        <f>MIN($T$6/100*F85,200)</f>
        <v>0.456</v>
      </c>
      <c r="U85" s="60">
        <f>MIN($U$6/100*F85,250)</f>
        <v>0.6080000000000001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49.99</v>
      </c>
      <c r="D86" s="73">
        <f>ROUND(C86,2)</f>
        <v>49.99</v>
      </c>
      <c r="E86" s="60">
        <v>309.89</v>
      </c>
      <c r="F86" s="61">
        <v>3.04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0.3648</v>
      </c>
      <c r="T86" s="60">
        <f>MIN($T$6/100*F86,200)</f>
        <v>0.456</v>
      </c>
      <c r="U86" s="60">
        <f>MIN($U$6/100*F86,250)</f>
        <v>0.6080000000000001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277.22</v>
      </c>
      <c r="F87" s="61">
        <v>3.04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0.3648</v>
      </c>
      <c r="T87" s="60">
        <f>MIN($T$6/100*F87,200)</f>
        <v>0.456</v>
      </c>
      <c r="U87" s="60">
        <f>MIN($U$6/100*F87,250)</f>
        <v>0.6080000000000001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55.44</v>
      </c>
      <c r="F88" s="61">
        <v>3.04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0.3648</v>
      </c>
      <c r="T88" s="60">
        <f>MIN($T$6/100*F88,200)</f>
        <v>0.456</v>
      </c>
      <c r="U88" s="60">
        <f>MIN($U$6/100*F88,250)</f>
        <v>0.6080000000000001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166.33</v>
      </c>
      <c r="F89" s="61">
        <v>3.04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0.3648</v>
      </c>
      <c r="T89" s="60">
        <f>MIN($T$6/100*F89,200)</f>
        <v>0.456</v>
      </c>
      <c r="U89" s="60">
        <f>MIN($U$6/100*F89,250)</f>
        <v>0.6080000000000001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50.02</v>
      </c>
      <c r="D90" s="73">
        <f>ROUND(C90,2)</f>
        <v>50.02</v>
      </c>
      <c r="E90" s="60">
        <v>166.33</v>
      </c>
      <c r="F90" s="61">
        <v>3.04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0.3648</v>
      </c>
      <c r="T90" s="60">
        <f>MIN($T$6/100*F90,200)</f>
        <v>0.456</v>
      </c>
      <c r="U90" s="60">
        <f>MIN($U$6/100*F90,250)</f>
        <v>0.6080000000000001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50.03</v>
      </c>
      <c r="D91" s="73">
        <f>ROUND(C91,2)</f>
        <v>50.03</v>
      </c>
      <c r="E91" s="60">
        <v>110.89</v>
      </c>
      <c r="F91" s="61">
        <v>3.04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0.3648</v>
      </c>
      <c r="T91" s="60">
        <f>MIN($T$6/100*F91,200)</f>
        <v>0.456</v>
      </c>
      <c r="U91" s="60">
        <f>MIN($U$6/100*F91,250)</f>
        <v>0.6080000000000001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50.04</v>
      </c>
      <c r="D92" s="73">
        <f>ROUND(C92,2)</f>
        <v>50.04</v>
      </c>
      <c r="E92" s="60">
        <v>55.44</v>
      </c>
      <c r="F92" s="61">
        <v>3.04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0.3648</v>
      </c>
      <c r="T92" s="60">
        <f>MIN($T$6/100*F92,200)</f>
        <v>0.456</v>
      </c>
      <c r="U92" s="60">
        <f>MIN($U$6/100*F92,250)</f>
        <v>0.6080000000000001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50.05</v>
      </c>
      <c r="D93" s="73">
        <f>ROUND(C93,2)</f>
        <v>50.05</v>
      </c>
      <c r="E93" s="60">
        <v>0</v>
      </c>
      <c r="F93" s="61">
        <v>3.04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0.3648</v>
      </c>
      <c r="T93" s="60">
        <f>MIN($T$6/100*F93,200)</f>
        <v>0.456</v>
      </c>
      <c r="U93" s="60">
        <f>MIN($U$6/100*F93,250)</f>
        <v>0.6080000000000001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110.89</v>
      </c>
      <c r="F94" s="61">
        <v>3.04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0.3648</v>
      </c>
      <c r="T94" s="60">
        <f>MIN($T$6/100*F94,200)</f>
        <v>0.456</v>
      </c>
      <c r="U94" s="60">
        <f>MIN($U$6/100*F94,250)</f>
        <v>0.6080000000000001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50.07</v>
      </c>
      <c r="D95" s="73">
        <f>ROUND(C95,2)</f>
        <v>50.07</v>
      </c>
      <c r="E95" s="60">
        <v>0</v>
      </c>
      <c r="F95" s="61">
        <v>3.04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0.3648</v>
      </c>
      <c r="T95" s="60">
        <f>MIN($T$6/100*F95,200)</f>
        <v>0.456</v>
      </c>
      <c r="U95" s="60">
        <f>MIN($U$6/100*F95,250)</f>
        <v>0.6080000000000001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</v>
      </c>
      <c r="D96" s="73">
        <f>ROUND(C96,2)</f>
        <v>50</v>
      </c>
      <c r="E96" s="60">
        <v>277.22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375.24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277.22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309.89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50.1</v>
      </c>
      <c r="D100" s="73">
        <f>ROUND(C100,2)</f>
        <v>50.1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50.06</v>
      </c>
      <c r="D101" s="73">
        <f>ROUND(C101,2)</f>
        <v>50.06</v>
      </c>
      <c r="E101" s="60">
        <v>0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50.06</v>
      </c>
      <c r="D102" s="73">
        <f>ROUND(C102,2)</f>
        <v>50.06</v>
      </c>
      <c r="E102" s="60">
        <v>0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50.07</v>
      </c>
      <c r="D103" s="98">
        <f>ROUND(C103,2)</f>
        <v>50.07</v>
      </c>
      <c r="E103" s="60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50.00010416666668</v>
      </c>
      <c r="D104" s="110">
        <f>ROUND(C104,2)</f>
        <v>50</v>
      </c>
      <c r="E104" s="111">
        <f>AVERAGE(E6:E103)</f>
        <v>252.7285416666666</v>
      </c>
      <c r="F104" s="111">
        <f>AVERAGE(F6:F103)</f>
        <v>1.140000000000001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55.444</v>
      </c>
      <c r="AH152" s="86">
        <f>MIN(AG152,$C$2)</f>
        <v>55.444</v>
      </c>
    </row>
    <row r="153" spans="1:37" customHeight="1" ht="16">
      <c r="AE153" s="16"/>
      <c r="AF153" s="133">
        <f>ROUND((AF152-0.01),2)</f>
        <v>50.03</v>
      </c>
      <c r="AG153" s="134">
        <f>2*$A$2/5</f>
        <v>110.888</v>
      </c>
      <c r="AH153" s="86">
        <f>MIN(AG153,$C$2)</f>
        <v>110.888</v>
      </c>
    </row>
    <row r="154" spans="1:37" customHeight="1" ht="16">
      <c r="AE154" s="16"/>
      <c r="AF154" s="133">
        <f>ROUND((AF153-0.01),2)</f>
        <v>50.02</v>
      </c>
      <c r="AG154" s="134">
        <f>3*$A$2/5</f>
        <v>166.332</v>
      </c>
      <c r="AH154" s="86">
        <f>MIN(AG154,$C$2)</f>
        <v>166.332</v>
      </c>
    </row>
    <row r="155" spans="1:37" customHeight="1" ht="16">
      <c r="AE155" s="16"/>
      <c r="AF155" s="133">
        <f>ROUND((AF154-0.01),2)</f>
        <v>50.01</v>
      </c>
      <c r="AG155" s="134">
        <f>4*$A$2/5</f>
        <v>221.776</v>
      </c>
      <c r="AH155" s="86">
        <f>MIN(AG155,$C$2)</f>
        <v>221.776</v>
      </c>
    </row>
    <row r="156" spans="1:37" customHeight="1" ht="16">
      <c r="AE156" s="16"/>
      <c r="AF156" s="133">
        <f>ROUND((AF155-0.01),2)</f>
        <v>50</v>
      </c>
      <c r="AG156" s="134">
        <f>5*$A$2/5</f>
        <v>277.22</v>
      </c>
      <c r="AH156" s="86">
        <f>MIN(AG156,$C$2)</f>
        <v>277.22</v>
      </c>
    </row>
    <row r="157" spans="1:37" customHeight="1" ht="16">
      <c r="AE157" s="16"/>
      <c r="AF157" s="133">
        <f>ROUND((AF156-0.01),2)</f>
        <v>49.99</v>
      </c>
      <c r="AG157" s="134">
        <f>50+15*$A$2/16</f>
        <v>309.89375</v>
      </c>
      <c r="AH157" s="86">
        <f>MIN(AG157,$C$2)</f>
        <v>309.89375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342.5675</v>
      </c>
      <c r="AH158" s="86">
        <f>MIN(AG158,$C$2)</f>
        <v>342.5675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375.24125</v>
      </c>
      <c r="AH159" s="86">
        <f>MIN(AG159,$C$2)</f>
        <v>375.24125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407.915</v>
      </c>
      <c r="AH160" s="86">
        <f>MIN(AG160,$C$2)</f>
        <v>407.915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440.58875</v>
      </c>
      <c r="AH161" s="86">
        <f>MIN(AG161,$C$2)</f>
        <v>440.58875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473.2625</v>
      </c>
      <c r="AH162" s="86">
        <f>MIN(AG162,$C$2)</f>
        <v>473.2625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505.93625</v>
      </c>
      <c r="AH163" s="86">
        <f>MIN(AG163,$C$2)</f>
        <v>505.93625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538.61</v>
      </c>
      <c r="AH164" s="135">
        <f>MIN(AG164,$C$2)</f>
        <v>538.61</v>
      </c>
    </row>
    <row r="165" spans="1:37" customHeight="1" ht="15">
      <c r="AE165" s="16"/>
      <c r="AF165" s="133">
        <f>ROUND((AF164-0.01),2)</f>
        <v>49.91</v>
      </c>
      <c r="AG165" s="134">
        <f>450+7*$A$2/16</f>
        <v>571.2837500000001</v>
      </c>
      <c r="AH165" s="135">
        <f>MIN(AG165,$C$2)</f>
        <v>571.2837500000001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603.9575</v>
      </c>
      <c r="AH166" s="135">
        <f>MIN(AG166,$C$2)</f>
        <v>603.9575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636.63125</v>
      </c>
      <c r="AH167" s="135">
        <f>MIN(AG167,$C$2)</f>
        <v>636.63125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669.3050000000001</v>
      </c>
      <c r="AH168" s="135">
        <f>MIN(AG168,$C$2)</f>
        <v>669.3050000000001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701.97875</v>
      </c>
      <c r="AH169" s="135">
        <f>MIN(AG169,$C$2)</f>
        <v>701.97875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734.6525</v>
      </c>
      <c r="AH170" s="135">
        <f>MIN(AG170,$C$2)</f>
        <v>734.6525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767.32625</v>
      </c>
      <c r="AH171" s="135">
        <f>MIN(AG171,$C$2)</f>
        <v>767.32625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2020-02-03</vt:lpstr>
      <vt:lpstr>2020-02-04</vt:lpstr>
      <vt:lpstr>2020-02-05</vt:lpstr>
      <vt:lpstr>2020-02-06</vt:lpstr>
      <vt:lpstr>2020-02-07</vt:lpstr>
      <vt:lpstr>2020-02-08</vt:lpstr>
      <vt:lpstr>2020-02-09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