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6" autoFilterDateGrouping="1" firstSheet="0" minimized="0" showHorizontalScroll="1" showSheetTabs="1" showVerticalScroll="1" tabRatio="600" visibility="visible"/>
  </bookViews>
  <sheets>
    <sheet name="2020-02-24" sheetId="1" r:id="rId4"/>
    <sheet name="2020-02-25" sheetId="2" r:id="rId5"/>
    <sheet name="2020-02-26" sheetId="3" r:id="rId6"/>
    <sheet name="2020-02-27" sheetId="4" r:id="rId7"/>
    <sheet name="2020-02-28" sheetId="5" r:id="rId8"/>
    <sheet name="2020-02-29" sheetId="6" r:id="rId9"/>
    <sheet name="2020-03-01" sheetId="7" r:id="rId10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<sst xmlns="http://schemas.openxmlformats.org/spreadsheetml/2006/main" uniqueCount="63">
  <si>
    <t>ACP</t>
  </si>
  <si>
    <t>CAP</t>
  </si>
  <si>
    <t>Total DSM</t>
  </si>
  <si>
    <t>Lac Rupees</t>
  </si>
  <si>
    <t xml:space="preserve">NEGATIVE  MEANS  </t>
  </si>
  <si>
    <t>O V E R - I N J E C T I O N</t>
  </si>
  <si>
    <t>Dated:</t>
  </si>
  <si>
    <t>24-02-2020</t>
  </si>
  <si>
    <t>FILL  ONLY  YELLOW  CELLS</t>
  </si>
  <si>
    <t>HIDE IT</t>
  </si>
  <si>
    <t>Freq</t>
  </si>
  <si>
    <t>Rate</t>
  </si>
  <si>
    <t>Capped</t>
  </si>
  <si>
    <t>From</t>
  </si>
  <si>
    <t>To</t>
  </si>
  <si>
    <t>Av Freq</t>
  </si>
  <si>
    <t>DSM Rate*</t>
  </si>
  <si>
    <t>SCHEDULE</t>
  </si>
  <si>
    <t>OverInject</t>
  </si>
  <si>
    <t>Over INJ</t>
  </si>
  <si>
    <t>LIMIT of</t>
  </si>
  <si>
    <t>Cont.</t>
  </si>
  <si>
    <t>Count</t>
  </si>
  <si>
    <t xml:space="preserve">Voilation  </t>
  </si>
  <si>
    <t>Voilation</t>
  </si>
  <si>
    <t>AMOUNT</t>
  </si>
  <si>
    <t>Normal</t>
  </si>
  <si>
    <t>Additional</t>
  </si>
  <si>
    <t>Over Inj.</t>
  </si>
  <si>
    <t>TOTAL</t>
  </si>
  <si>
    <t>Payable</t>
  </si>
  <si>
    <t>Recievable</t>
  </si>
  <si>
    <t>(Hr)</t>
  </si>
  <si>
    <t>(Hz)</t>
  </si>
  <si>
    <t>Round</t>
  </si>
  <si>
    <t>Paise/KWH</t>
  </si>
  <si>
    <t>MW</t>
  </si>
  <si>
    <t>(MW)</t>
  </si>
  <si>
    <t>Modified</t>
  </si>
  <si>
    <t>OD/UD</t>
  </si>
  <si>
    <t>UD</t>
  </si>
  <si>
    <t>of  UD*</t>
  </si>
  <si>
    <t>OD</t>
  </si>
  <si>
    <t>of  OD</t>
  </si>
  <si>
    <t>of SIGN</t>
  </si>
  <si>
    <t>ofVoilation</t>
  </si>
  <si>
    <t>DSM(Lac)</t>
  </si>
  <si>
    <t>%</t>
  </si>
  <si>
    <t>abov 12</t>
  </si>
  <si>
    <t>abov 15</t>
  </si>
  <si>
    <t>abov 20</t>
  </si>
  <si>
    <t>Penalty</t>
  </si>
  <si>
    <t>.</t>
  </si>
  <si>
    <t>Additional DSM due to Sign Change</t>
  </si>
  <si>
    <t>**If total Under injection is more than 1% of Average Daily Schedule,then Additional DSM</t>
  </si>
  <si>
    <t>TOTAL  DSM</t>
  </si>
  <si>
    <t>** This has been deferred by Commision for one year</t>
  </si>
  <si>
    <t>25-02-2020</t>
  </si>
  <si>
    <t>26-02-2020</t>
  </si>
  <si>
    <t>27-02-2020</t>
  </si>
  <si>
    <t>28-02-2020</t>
  </si>
  <si>
    <t>29-02-2020</t>
  </si>
  <si>
    <t>01-03-2020</t>
  </si>
</sst>
</file>

<file path=xl/styles.xml><?xml version="1.0" encoding="utf-8"?>
<styleSheet xmlns="http://schemas.openxmlformats.org/spreadsheetml/2006/main" xml:space="preserve">
  <numFmts count="10">
    <numFmt numFmtId="164" formatCode="0.0000"/>
    <numFmt numFmtId="165" formatCode="d\-mmm\-yy;@"/>
    <numFmt numFmtId="166" formatCode="dd/mm/yyyy\ h:mm\ AM/PM"/>
    <numFmt numFmtId="167" formatCode="h:mm;@"/>
    <numFmt numFmtId="168" formatCode="0.000"/>
    <numFmt numFmtId="169" formatCode="0.00000"/>
    <numFmt numFmtId="170" formatCode="0.0000000"/>
    <numFmt numFmtId="171" formatCode="[h]:mm"/>
    <numFmt numFmtId="172" formatCode="0.000000"/>
    <numFmt numFmtId="173" formatCode="0.00000000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FFFFFF"/>
      <name val="Calibri"/>
    </font>
    <font>
      <b val="0"/>
      <i val="0"/>
      <strike val="0"/>
      <u val="singl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2"/>
      <color rgb="FFDBEEF4"/>
      <name val="Calibri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single"/>
      <sz val="14"/>
      <color rgb="FFFFFFFF"/>
      <name val="Calibri"/>
    </font>
    <font>
      <b val="0"/>
      <i val="0"/>
      <strike val="0"/>
      <u val="single"/>
      <sz val="18"/>
      <color rgb="FF000000"/>
      <name val="Calibri"/>
    </font>
  </fonts>
  <fills count="2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00"/>
        <bgColor rgb="FFC3D69B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C3D69B"/>
      </patternFill>
    </fill>
    <fill>
      <patternFill patternType="solid">
        <fgColor rgb="FFC6D9F1"/>
        <bgColor rgb="FFB7DEE8"/>
      </patternFill>
    </fill>
    <fill>
      <patternFill patternType="solid">
        <fgColor rgb="FFF2DCDB"/>
        <bgColor rgb="FFFDEADA"/>
      </patternFill>
    </fill>
    <fill>
      <patternFill patternType="solid">
        <fgColor rgb="FFDDD9C3"/>
        <bgColor rgb="FFF2DCDB"/>
      </patternFill>
    </fill>
    <fill>
      <patternFill patternType="solid">
        <fgColor rgb="FFC3D69B"/>
        <bgColor rgb="FFC4BD97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558ED5"/>
        <bgColor rgb="FF808080"/>
      </patternFill>
    </fill>
    <fill>
      <patternFill patternType="solid">
        <fgColor rgb="FFB7DEE8"/>
        <bgColor rgb="FFC6D9F1"/>
      </patternFill>
    </fill>
    <fill>
      <patternFill patternType="solid">
        <fgColor rgb="FFF2F2F2"/>
        <bgColor rgb="FFEBF1DE"/>
      </patternFill>
    </fill>
    <fill>
      <patternFill patternType="solid">
        <fgColor rgb="FFDBEEF4"/>
        <bgColor rgb="FFEBF1DE"/>
      </patternFill>
    </fill>
    <fill>
      <patternFill patternType="solid">
        <fgColor rgb="FFE6B9B8"/>
        <bgColor rgb="FFFFC7CE"/>
      </patternFill>
    </fill>
    <fill>
      <patternFill patternType="solid">
        <fgColor rgb="FFFF00FF"/>
        <bgColor rgb="FFFF66FF"/>
      </patternFill>
    </fill>
    <fill>
      <patternFill patternType="solid">
        <fgColor rgb="FFC4BD97"/>
        <bgColor rgb="FFC3D69B"/>
      </patternFill>
    </fill>
    <fill>
      <patternFill patternType="solid">
        <fgColor rgb="FFFF66FF"/>
        <bgColor rgb="FFFF99FF"/>
      </patternFill>
    </fill>
    <fill>
      <patternFill patternType="solid">
        <fgColor rgb="FF93CDDD"/>
        <bgColor rgb="FFB7DEE8"/>
      </patternFill>
    </fill>
    <fill>
      <patternFill patternType="solid">
        <fgColor rgb="FFFF0000"/>
        <bgColor rgb="FF9C0006"/>
      </patternFill>
    </fill>
    <fill>
      <patternFill patternType="solid">
        <fgColor rgb="FFFF99FF"/>
        <bgColor rgb="FFFF99CC"/>
      </patternFill>
    </fill>
  </fills>
  <borders count="5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medium">
        <color rgb="FF000000"/>
      </right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5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2" numFmtId="0" fillId="5" borderId="3" applyFont="1" applyNumberFormat="0" applyFill="1" applyBorder="1" applyAlignment="1">
      <alignment horizontal="center" vertical="bottom" textRotation="0" wrapText="false" shrinkToFit="false"/>
    </xf>
    <xf xfId="0" fontId="3" numFmtId="0" fillId="6" borderId="4" applyFont="1" applyNumberFormat="0" applyFill="1" applyBorder="1" applyAlignment="1">
      <alignment horizontal="center" vertical="center" textRotation="0" wrapText="false" shrinkToFit="false"/>
    </xf>
    <xf xfId="0" fontId="0" numFmtId="0" fillId="6" borderId="4" applyFont="0" applyNumberFormat="0" applyFill="1" applyBorder="1" applyAlignment="0">
      <alignment horizontal="general" vertical="bottom" textRotation="0" wrapText="false" shrinkToFit="false"/>
    </xf>
    <xf xfId="0" fontId="3" numFmtId="0" fillId="6" borderId="4" applyFont="1" applyNumberFormat="0" applyFill="1" applyBorder="1" applyAlignment="0" applyProtection="true">
      <alignment horizontal="general" vertical="bottom" textRotation="0" wrapText="false" shrinkToFit="false"/>
      <protection locked="false"/>
    </xf>
    <xf xfId="0" fontId="3" numFmtId="0" fillId="6" borderId="5" applyFont="1" applyNumberFormat="0" applyFill="1" applyBorder="1" applyAlignment="0">
      <alignment horizontal="general" vertical="bottom" textRotation="0" wrapText="false" shrinkToFit="false"/>
    </xf>
    <xf xfId="0" fontId="3" numFmtId="0" fillId="6" borderId="2" applyFont="1" applyNumberFormat="0" applyFill="1" applyBorder="1" applyAlignment="0">
      <alignment horizontal="general" vertical="bottom" textRotation="0" wrapText="false" shrinkToFit="false"/>
    </xf>
    <xf xfId="0" fontId="3" numFmtId="0" fillId="7" borderId="6" applyFont="1" applyNumberFormat="0" applyFill="1" applyBorder="1" applyAlignment="0">
      <alignment horizontal="general" vertical="bottom" textRotation="0" wrapText="false" shrinkToFit="false"/>
    </xf>
    <xf xfId="0" fontId="4" numFmtId="2" fillId="7" borderId="2" applyFont="1" applyNumberFormat="1" applyFill="1" applyBorder="1" applyAlignment="0">
      <alignment horizontal="general" vertical="bottom" textRotation="0" wrapText="false" shrinkToFit="false"/>
    </xf>
    <xf xfId="0" fontId="3" numFmtId="0" fillId="7" borderId="7" applyFont="1" applyNumberFormat="0" applyFill="1" applyBorder="1" applyAlignment="0">
      <alignment horizontal="general" vertical="bottom" textRotation="0" wrapText="false" shrinkToFit="false"/>
    </xf>
    <xf xfId="0" fontId="5" numFmtId="9" fillId="8" borderId="3" applyFont="1" applyNumberFormat="1" applyFill="1" applyBorder="1" applyAlignment="1">
      <alignment horizontal="right" vertical="bottom" textRotation="0" wrapText="false" shrinkToFit="false"/>
    </xf>
    <xf xfId="0" fontId="3" numFmtId="0" fillId="9" borderId="8" applyFont="1" applyNumberFormat="0" applyFill="1" applyBorder="1" applyAlignment="1">
      <alignment horizontal="center" vertical="bottom" textRotation="0" wrapText="false" shrinkToFit="false"/>
    </xf>
    <xf xfId="0" fontId="3" numFmtId="0" fillId="10" borderId="9" applyFont="1" applyNumberFormat="0" applyFill="1" applyBorder="1" applyAlignment="1">
      <alignment horizontal="center" vertical="bottom" textRotation="0" wrapText="false" shrinkToFit="false"/>
    </xf>
    <xf xfId="0" fontId="3" numFmtId="0" fillId="9" borderId="10" applyFont="1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3" borderId="11" applyFont="1" applyNumberFormat="0" applyFill="1" applyBorder="1" applyAlignment="1" applyProtection="true">
      <alignment horizontal="center" vertical="center" textRotation="0" wrapText="false" shrinkToFit="false"/>
      <protection locked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6" numFmtId="2" fillId="5" borderId="11" applyFont="1" applyNumberFormat="1" applyFill="1" applyBorder="1" applyAlignment="1">
      <alignment horizontal="center" vertical="bottom" textRotation="0" wrapText="false" shrinkToFit="false"/>
    </xf>
    <xf xfId="0" fontId="1" numFmtId="0" fillId="4" borderId="0" applyFont="1" applyNumberFormat="0" applyFill="1" applyBorder="0" applyAlignment="0">
      <alignment horizontal="general" vertical="bottom" textRotation="0" wrapText="false" shrinkToFit="false"/>
    </xf>
    <xf xfId="0" fontId="1" numFmtId="0" fillId="4" borderId="0" applyFont="1" applyNumberFormat="0" applyFill="1" applyBorder="0" applyAlignment="1">
      <alignment horizontal="center" vertical="bottom" textRotation="0" wrapText="false" shrinkToFit="false"/>
    </xf>
    <xf xfId="0" fontId="3" numFmtId="9" fillId="8" borderId="12" applyFont="1" applyNumberFormat="1" applyFill="1" applyBorder="1" applyAlignment="1">
      <alignment horizontal="right" vertical="bottom" textRotation="0" wrapText="false" shrinkToFit="false"/>
    </xf>
    <xf xfId="0" fontId="3" numFmtId="0" fillId="9" borderId="13" applyFont="1" applyNumberFormat="0" applyFill="1" applyBorder="1" applyAlignment="1">
      <alignment horizontal="center" vertical="bottom" textRotation="0" wrapText="false" shrinkToFit="false"/>
    </xf>
    <xf xfId="0" fontId="3" numFmtId="0" fillId="10" borderId="14" applyFont="1" applyNumberFormat="0" applyFill="1" applyBorder="1" applyAlignment="1">
      <alignment horizontal="center" vertical="bottom" textRotation="0" wrapText="false" shrinkToFit="false"/>
    </xf>
    <xf xfId="0" fontId="3" numFmtId="0" fillId="9" borderId="15" applyFont="1" applyNumberFormat="0" applyFill="1" applyBorder="1" applyAlignment="1">
      <alignment horizontal="center" vertical="bottom" textRotation="0" wrapText="false" shrinkToFit="false"/>
    </xf>
    <xf xfId="0" fontId="0" numFmtId="0" fillId="4" borderId="16" applyFont="0" applyNumberFormat="0" applyFill="1" applyBorder="1" applyAlignment="0">
      <alignment horizontal="general" vertical="bottom" textRotation="0" wrapText="false" shrinkToFit="false"/>
    </xf>
    <xf xfId="0" fontId="0" numFmtId="164" fillId="4" borderId="0" applyFont="0" applyNumberFormat="1" applyFill="1" applyBorder="0" applyAlignment="0">
      <alignment horizontal="general" vertical="bottom" textRotation="0" wrapText="false" shrinkToFit="false"/>
    </xf>
    <xf xfId="0" fontId="5" numFmtId="9" fillId="8" borderId="12" applyFont="1" applyNumberFormat="1" applyFill="1" applyBorder="1" applyAlignment="1">
      <alignment horizontal="right" vertical="bottom" textRotation="0" wrapText="false" shrinkToFit="false"/>
    </xf>
    <xf xfId="0" fontId="7" numFmtId="0" fillId="4" borderId="16" applyFont="1" applyNumberFormat="0" applyFill="1" applyBorder="1" applyAlignment="0">
      <alignment horizontal="general" vertical="bottom" textRotation="0" wrapText="false" shrinkToFit="false"/>
    </xf>
    <xf xfId="0" fontId="8" numFmtId="165" fillId="4" borderId="0" applyFont="1" applyNumberFormat="1" applyFill="1" applyBorder="0" applyAlignment="1">
      <alignment horizontal="center" vertical="center" textRotation="0" wrapText="false" shrinkToFit="false"/>
    </xf>
    <xf xfId="0" fontId="8" numFmtId="166" fillId="4" borderId="0" applyFont="1" applyNumberFormat="1" applyFill="1" applyBorder="0" applyAlignment="1">
      <alignment horizontal="center" vertical="bottom" textRotation="0" wrapText="true" shrinkToFit="false"/>
    </xf>
    <xf xfId="0" fontId="8" numFmtId="166" fillId="2" borderId="17" applyFont="1" applyNumberFormat="1" applyFill="0" applyBorder="1" applyAlignment="1">
      <alignment horizontal="general" vertical="bottom" textRotation="0" wrapText="true" shrinkToFit="false"/>
    </xf>
    <xf xfId="0" fontId="8" numFmtId="166" fillId="8" borderId="18" applyFont="1" applyNumberFormat="1" applyFill="1" applyBorder="1" applyAlignment="1">
      <alignment horizontal="center" vertical="bottom" textRotation="0" wrapText="true" shrinkToFit="false"/>
    </xf>
    <xf xfId="0" fontId="3" numFmtId="0" fillId="9" borderId="19" applyFont="1" applyNumberFormat="0" applyFill="1" applyBorder="1" applyAlignment="1">
      <alignment horizontal="center" vertical="bottom" textRotation="0" wrapText="false" shrinkToFit="false"/>
    </xf>
    <xf xfId="0" fontId="3" numFmtId="0" fillId="10" borderId="20" applyFont="1" applyNumberFormat="0" applyFill="1" applyBorder="1" applyAlignment="1">
      <alignment horizontal="center" vertical="bottom" textRotation="0" wrapText="false" shrinkToFit="false"/>
    </xf>
    <xf xfId="0" fontId="3" numFmtId="0" fillId="9" borderId="21" applyFont="1" applyNumberFormat="0" applyFill="1" applyBorder="1" applyAlignment="1">
      <alignment horizontal="center" vertical="bottom" textRotation="0" wrapText="false" shrinkToFit="false"/>
    </xf>
    <xf xfId="0" fontId="6" numFmtId="0" fillId="11" borderId="22" applyFont="1" applyNumberFormat="0" applyFill="1" applyBorder="1" applyAlignment="0">
      <alignment horizontal="general" vertical="bottom" textRotation="0" wrapText="false" shrinkToFit="false"/>
    </xf>
    <xf xfId="0" fontId="6" numFmtId="0" fillId="11" borderId="4" applyFont="1" applyNumberFormat="0" applyFill="1" applyBorder="1" applyAlignment="0">
      <alignment horizontal="general" vertical="bottom" textRotation="0" wrapText="false" shrinkToFit="false"/>
    </xf>
    <xf xfId="0" fontId="0" numFmtId="0" fillId="11" borderId="4" applyFont="0" applyNumberFormat="0" applyFill="1" applyBorder="1" applyAlignment="0">
      <alignment horizontal="general" vertical="bottom" textRotation="0" wrapText="false" shrinkToFit="false"/>
    </xf>
    <xf xfId="0" fontId="0" numFmtId="0" fillId="11" borderId="5" applyFont="0" applyNumberFormat="0" applyFill="1" applyBorder="1" applyAlignment="0">
      <alignment horizontal="general" vertical="bottom" textRotation="0" wrapText="false" shrinkToFit="false"/>
    </xf>
    <xf xfId="0" fontId="3" numFmtId="0" fillId="12" borderId="23" applyFont="1" applyNumberFormat="0" applyFill="1" applyBorder="1" applyAlignment="1">
      <alignment horizontal="center" vertical="bottom" textRotation="0" wrapText="false" shrinkToFit="false"/>
    </xf>
    <xf xfId="0" fontId="3" numFmtId="0" fillId="12" borderId="9" applyFont="1" applyNumberFormat="0" applyFill="1" applyBorder="1" applyAlignment="1">
      <alignment horizontal="center" vertical="bottom" textRotation="0" wrapText="false" shrinkToFit="false"/>
    </xf>
    <xf xfId="0" fontId="3" numFmtId="0" fillId="12" borderId="10" applyFont="1" applyNumberFormat="0" applyFill="1" applyBorder="1" applyAlignment="1">
      <alignment horizontal="center" vertical="bottom" textRotation="0" wrapText="false" shrinkToFit="false"/>
    </xf>
    <xf xfId="0" fontId="3" numFmtId="0" fillId="8" borderId="24" applyFont="1" applyNumberFormat="0" applyFill="1" applyBorder="1" applyAlignment="1">
      <alignment horizontal="center" vertical="bottom" textRotation="0" wrapText="false" shrinkToFit="false"/>
    </xf>
    <xf xfId="0" fontId="3" numFmtId="0" fillId="8" borderId="25" applyFont="1" applyNumberFormat="0" applyFill="1" applyBorder="1" applyAlignment="1">
      <alignment horizontal="center" vertical="bottom" textRotation="0" wrapText="false" shrinkToFit="false"/>
    </xf>
    <xf xfId="0" fontId="9" numFmtId="0" fillId="8" borderId="25" applyFont="1" applyNumberFormat="0" applyFill="1" applyBorder="1" applyAlignment="1">
      <alignment horizontal="center" vertical="bottom" textRotation="0" wrapText="false" shrinkToFit="false"/>
    </xf>
    <xf xfId="0" fontId="3" numFmtId="0" fillId="8" borderId="26" applyFont="1" applyNumberFormat="0" applyFill="1" applyBorder="1" applyAlignment="1">
      <alignment horizontal="center" vertical="bottom" textRotation="0" wrapText="false" shrinkToFit="false"/>
    </xf>
    <xf xfId="0" fontId="3" numFmtId="0" fillId="8" borderId="7" applyFont="1" applyNumberFormat="0" applyFill="1" applyBorder="1" applyAlignment="1">
      <alignment horizontal="center" vertical="bottom" textRotation="0" wrapText="false" shrinkToFit="false"/>
    </xf>
    <xf xfId="0" fontId="3" numFmtId="2" fillId="13" borderId="27" applyFont="1" applyNumberFormat="1" applyFill="1" applyBorder="1" applyAlignment="1">
      <alignment horizontal="center" vertical="bottom" textRotation="0" wrapText="false" shrinkToFit="false"/>
    </xf>
    <xf xfId="0" fontId="3" numFmtId="2" fillId="13" borderId="14" applyFont="1" applyNumberFormat="1" applyFill="1" applyBorder="1" applyAlignment="1">
      <alignment horizontal="center" vertical="bottom" textRotation="0" wrapText="false" shrinkToFit="false"/>
    </xf>
    <xf xfId="0" fontId="3" numFmtId="2" fillId="13" borderId="15" applyFont="1" applyNumberFormat="1" applyFill="1" applyBorder="1" applyAlignment="1">
      <alignment horizontal="center" vertical="bottom" textRotation="0" wrapText="false" shrinkToFit="false"/>
    </xf>
    <xf xfId="0" fontId="3" numFmtId="0" fillId="8" borderId="28" applyFont="1" applyNumberFormat="0" applyFill="1" applyBorder="1" applyAlignment="1">
      <alignment horizontal="center" vertical="bottom" textRotation="0" wrapText="false" shrinkToFit="false"/>
    </xf>
    <xf xfId="0" fontId="3" numFmtId="0" fillId="8" borderId="29" applyFont="1" applyNumberFormat="0" applyFill="1" applyBorder="1" applyAlignment="1">
      <alignment horizontal="center" vertical="bottom" textRotation="0" wrapText="false" shrinkToFit="false"/>
    </xf>
    <xf xfId="0" fontId="3" numFmtId="0" fillId="8" borderId="30" applyFont="1" applyNumberFormat="0" applyFill="1" applyBorder="1" applyAlignment="1">
      <alignment horizontal="center" vertical="bottom" textRotation="0" wrapText="false" shrinkToFit="false"/>
    </xf>
    <xf xfId="0" fontId="3" numFmtId="0" fillId="8" borderId="31" applyFont="1" applyNumberFormat="0" applyFill="1" applyBorder="1" applyAlignment="1">
      <alignment horizontal="center" vertical="bottom" textRotation="0" wrapText="false" shrinkToFit="false"/>
    </xf>
    <xf xfId="0" fontId="0" numFmtId="167" fillId="2" borderId="32" applyFont="0" applyNumberFormat="1" applyFill="0" applyBorder="1" applyAlignment="1">
      <alignment horizontal="center" vertical="bottom" textRotation="0" wrapText="false" shrinkToFit="false"/>
    </xf>
    <xf xfId="0" fontId="0" numFmtId="167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168" fillId="2" borderId="33" applyFont="0" applyNumberFormat="1" applyFill="0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14" borderId="33" applyFont="0" applyNumberFormat="1" applyFill="1" applyBorder="1" applyAlignment="1">
      <alignment horizontal="center" vertical="bottom" textRotation="0" wrapText="false" shrinkToFit="false"/>
    </xf>
    <xf xfId="0" fontId="10" numFmtId="2" fillId="15" borderId="33" applyFont="1" applyNumberFormat="1" applyFill="1" applyBorder="1" applyAlignment="1">
      <alignment horizontal="center" vertical="bottom" textRotation="0" wrapText="false" shrinkToFit="false"/>
    </xf>
    <xf xfId="0" fontId="0" numFmtId="170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34" applyFont="0" applyNumberFormat="1" applyFill="0" applyBorder="1" applyAlignment="1">
      <alignment horizontal="center" vertical="bottom" textRotation="0" wrapText="false" shrinkToFit="false"/>
    </xf>
    <xf xfId="0" fontId="0" numFmtId="2" fillId="2" borderId="35" applyFont="0" applyNumberFormat="1" applyFill="0" applyBorder="1" applyAlignment="1">
      <alignment horizontal="center" vertical="bottom" textRotation="0" wrapText="false" shrinkToFit="false"/>
    </xf>
    <xf xfId="0" fontId="0" numFmtId="167" fillId="2" borderId="27" applyFont="0" applyNumberFormat="1" applyFill="0" applyBorder="1" applyAlignment="1">
      <alignment horizontal="center" vertical="bottom" textRotation="0" wrapText="false" shrinkToFit="false"/>
    </xf>
    <xf xfId="0" fontId="0" numFmtId="167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169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170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15" applyFont="0" applyNumberFormat="1" applyFill="0" applyBorder="1" applyAlignment="1">
      <alignment horizontal="center" vertical="bottom" textRotation="0" wrapText="false" shrinkToFit="false"/>
    </xf>
    <xf xfId="0" fontId="0" numFmtId="2" fillId="2" borderId="36" applyFont="0" applyNumberFormat="1" applyFill="0" applyBorder="1" applyAlignment="1">
      <alignment horizontal="center" vertical="bottom" textRotation="0" wrapText="false" shrinkToFit="false"/>
    </xf>
    <xf xfId="0" fontId="0" numFmtId="0" fillId="3" borderId="22" applyFont="0" applyNumberFormat="0" applyFill="1" applyBorder="1" applyAlignment="1">
      <alignment horizontal="center" vertical="bottom" textRotation="0" wrapText="false" shrinkToFit="false"/>
    </xf>
    <xf xfId="0" fontId="0" numFmtId="0" fillId="6" borderId="5" applyFont="0" applyNumberFormat="0" applyFill="1" applyBorder="1" applyAlignment="1">
      <alignment horizontal="center" vertical="bottom" textRotation="0" wrapText="false" shrinkToFit="false"/>
    </xf>
    <xf xfId="0" fontId="0" numFmtId="0" fillId="6" borderId="16" applyFont="0" applyNumberFormat="0" applyFill="1" applyBorder="1" applyAlignment="1">
      <alignment horizontal="center" vertical="bottom" textRotation="0" wrapText="false" shrinkToFit="false"/>
    </xf>
    <xf xfId="0" fontId="0" numFmtId="0" fillId="6" borderId="17" applyFont="0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37" applyFont="0" applyNumberFormat="0" applyFill="0" applyBorder="1" applyAlignment="1">
      <alignment horizontal="center" vertical="bottom" textRotation="0" wrapText="true" shrinkToFit="false"/>
    </xf>
    <xf xfId="0" fontId="11" numFmtId="2" fillId="2" borderId="38" applyFont="1" applyNumberFormat="1" applyFill="0" applyBorder="1" applyAlignment="1">
      <alignment horizontal="center" vertical="top" textRotation="0" wrapText="false" shrinkToFit="true"/>
    </xf>
    <xf xfId="0" fontId="12" numFmtId="2" fillId="13" borderId="27" applyFont="1" applyNumberFormat="1" applyFill="1" applyBorder="1" applyAlignment="1">
      <alignment horizontal="center" vertical="top" textRotation="0" wrapText="false" shrinkToFit="true"/>
    </xf>
    <xf xfId="0" fontId="12" numFmtId="2" fillId="13" borderId="15" applyFont="1" applyNumberFormat="1" applyFill="1" applyBorder="1" applyAlignment="1">
      <alignment horizontal="center" vertical="top" textRotation="0" wrapText="false" shrinkToFit="true"/>
    </xf>
    <xf xfId="0" fontId="6" numFmtId="2" fillId="13" borderId="14" applyFont="1" applyNumberFormat="1" applyFill="1" applyBorder="1" applyAlignment="1">
      <alignment horizontal="center" vertical="top" textRotation="0" wrapText="true" shrinkToFit="false"/>
    </xf>
    <xf xfId="0" fontId="11" numFmtId="2" fillId="2" borderId="39" applyFont="1" applyNumberFormat="1" applyFill="0" applyBorder="1" applyAlignment="1">
      <alignment horizontal="center" vertical="top" textRotation="0" wrapText="false" shrinkToFit="true"/>
    </xf>
    <xf xfId="0" fontId="0" numFmtId="168" fillId="2" borderId="0" applyFont="0" applyNumberFormat="1" applyFill="0" applyBorder="0" applyAlignment="1">
      <alignment horizontal="center" vertical="bottom" textRotation="0" wrapText="false" shrinkToFit="false"/>
    </xf>
    <xf xfId="0" fontId="0" numFmtId="168" fillId="2" borderId="0" applyFont="0" applyNumberFormat="1" applyFill="0" applyBorder="0" applyAlignment="0">
      <alignment horizontal="general" vertical="bottom" textRotation="0" wrapText="false" shrinkToFit="false"/>
    </xf>
    <xf xfId="0" fontId="5" numFmtId="2" fillId="13" borderId="27" applyFont="1" applyNumberFormat="1" applyFill="1" applyBorder="1" applyAlignment="1">
      <alignment horizontal="center" vertical="bottom" textRotation="0" wrapText="true" shrinkToFit="false"/>
    </xf>
    <xf xfId="0" fontId="5" numFmtId="2" fillId="13" borderId="27" applyFont="1" applyNumberFormat="1" applyFill="1" applyBorder="1" applyAlignment="1">
      <alignment horizontal="center" vertical="bottom" textRotation="0" wrapText="false" shrinkToFit="false"/>
    </xf>
    <xf xfId="0" fontId="5" numFmtId="2" fillId="13" borderId="14" applyFont="1" applyNumberFormat="1" applyFill="1" applyBorder="1" applyAlignment="1">
      <alignment horizontal="center" vertical="bottom" textRotation="0" wrapText="false" shrinkToFit="false"/>
    </xf>
    <xf xfId="0" fontId="0" numFmtId="2" fillId="2" borderId="0" applyFont="0" applyNumberFormat="1" applyFill="0" applyBorder="0" applyAlignment="0">
      <alignment horizontal="general" vertical="bottom" textRotation="0" wrapText="false" shrinkToFit="false"/>
    </xf>
    <xf xfId="0" fontId="0" numFmtId="167" fillId="2" borderId="40" applyFont="0" applyNumberFormat="1" applyFill="0" applyBorder="1" applyAlignment="1">
      <alignment horizontal="center" vertical="bottom" textRotation="0" wrapText="false" shrinkToFit="false"/>
    </xf>
    <xf xfId="0" fontId="0" numFmtId="171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68" fillId="2" borderId="20" applyFont="0" applyNumberFormat="1" applyFill="0" applyBorder="1" applyAlignment="1">
      <alignment horizontal="center" vertical="bottom" textRotation="0" wrapText="false" shrinkToFit="false"/>
    </xf>
    <xf xfId="0" fontId="0" numFmtId="169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41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41" applyFont="0" applyNumberFormat="1" applyFill="0" applyBorder="1" applyAlignment="1">
      <alignment horizontal="center" vertical="bottom" textRotation="0" wrapText="false" shrinkToFit="false"/>
    </xf>
    <xf xfId="0" fontId="0" numFmtId="2" fillId="14" borderId="41" applyFont="0" applyNumberFormat="1" applyFill="1" applyBorder="1" applyAlignment="1">
      <alignment horizontal="center" vertical="bottom" textRotation="0" wrapText="false" shrinkToFit="false"/>
    </xf>
    <xf xfId="0" fontId="10" numFmtId="2" fillId="15" borderId="41" applyFont="1" applyNumberFormat="1" applyFill="1" applyBorder="1" applyAlignment="1">
      <alignment horizontal="center" vertical="bottom" textRotation="0" wrapText="false" shrinkToFit="false"/>
    </xf>
    <xf xfId="0" fontId="0" numFmtId="168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2" borderId="21" applyFont="0" applyNumberFormat="1" applyFill="0" applyBorder="1" applyAlignment="1">
      <alignment horizontal="center" vertical="bottom" textRotation="0" wrapText="false" shrinkToFit="false"/>
    </xf>
    <xf xfId="0" fontId="0" numFmtId="2" fillId="2" borderId="42" applyFont="0" applyNumberFormat="1" applyFill="0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center" textRotation="0" wrapText="false" shrinkToFit="false"/>
    </xf>
    <xf xfId="0" fontId="0" numFmtId="168" fillId="16" borderId="43" applyFont="0" applyNumberFormat="1" applyFill="1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bottom" textRotation="0" wrapText="false" shrinkToFit="false"/>
    </xf>
    <xf xfId="0" fontId="0" numFmtId="168" fillId="16" borderId="44" applyFont="0" applyNumberFormat="1" applyFill="1" applyBorder="1" applyAlignment="1">
      <alignment horizontal="center" vertical="bottom" textRotation="0" wrapText="false" shrinkToFit="false"/>
    </xf>
    <xf xfId="0" fontId="0" numFmtId="2" fillId="16" borderId="44" applyFont="0" applyNumberFormat="1" applyFill="1" applyBorder="1" applyAlignment="1">
      <alignment horizontal="center" vertical="bottom" textRotation="0" wrapText="false" shrinkToFit="false"/>
    </xf>
    <xf xfId="0" fontId="3" numFmtId="2" fillId="17" borderId="45" applyFont="1" applyNumberFormat="1" applyFill="1" applyBorder="1" applyAlignment="1">
      <alignment horizontal="center" vertical="bottom" textRotation="0" wrapText="false" shrinkToFit="false"/>
    </xf>
    <xf xfId="0" fontId="0" numFmtId="2" fillId="16" borderId="46" applyFont="0" applyNumberFormat="1" applyFill="1" applyBorder="1" applyAlignment="1">
      <alignment horizontal="center" vertical="bottom" textRotation="0" wrapText="false" shrinkToFit="false"/>
    </xf>
    <xf xfId="0" fontId="0" numFmtId="2" fillId="16" borderId="47" applyFont="0" applyNumberFormat="1" applyFill="1" applyBorder="1" applyAlignment="1">
      <alignment horizontal="center" vertical="bottom" textRotation="0" wrapText="false" shrinkToFit="false"/>
    </xf>
    <xf xfId="0" fontId="0" numFmtId="2" fillId="16" borderId="5" applyFont="0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1">
      <alignment horizontal="right" vertical="bottom" textRotation="0" wrapText="false" shrinkToFit="false"/>
    </xf>
    <xf xfId="0" fontId="3" numFmtId="2" fillId="19" borderId="48" applyFont="1" applyNumberFormat="1" applyFill="1" applyBorder="1" applyAlignment="1">
      <alignment horizontal="center" vertical="bottom" textRotation="0" wrapText="false" shrinkToFit="false"/>
    </xf>
    <xf xfId="0" fontId="0" numFmtId="0" fillId="18" borderId="17" applyFont="0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7" applyFont="0" applyNumberFormat="0" applyFill="0" applyBorder="1" applyAlignment="0">
      <alignment horizontal="general" vertical="bottom" textRotation="0" wrapText="false" shrinkToFit="false"/>
    </xf>
    <xf xfId="0" fontId="3" numFmtId="2" fillId="20" borderId="12" applyFont="1" applyNumberFormat="1" applyFill="1" applyBorder="1" applyAlignment="1">
      <alignment horizontal="center" vertical="bottom" textRotation="0" wrapText="false" shrinkToFit="false"/>
    </xf>
    <xf xfId="0" fontId="3" numFmtId="2" fillId="21" borderId="18" applyFont="1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0">
      <alignment horizontal="general" vertical="bottom" textRotation="0" wrapText="false" shrinkToFit="false"/>
    </xf>
    <xf xfId="0" fontId="0" numFmtId="0" fillId="18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18" borderId="49" applyFont="0" applyNumberFormat="0" applyFill="1" applyBorder="1" applyAlignment="0">
      <alignment horizontal="general" vertical="bottom" textRotation="0" wrapText="false" shrinkToFit="false"/>
    </xf>
    <xf xfId="0" fontId="0" numFmtId="0" fillId="18" borderId="50" applyFont="0" applyNumberFormat="0" applyFill="1" applyBorder="1" applyAlignment="0">
      <alignment horizontal="general" vertical="bottom" textRotation="0" wrapText="false" shrinkToFit="false"/>
    </xf>
    <xf xfId="0" fontId="0" numFmtId="0" fillId="18" borderId="51" applyFont="0" applyNumberFormat="0" applyFill="1" applyBorder="1" applyAlignment="0">
      <alignment horizontal="general" vertical="bottom" textRotation="0" wrapText="false" shrinkToFit="false"/>
    </xf>
    <xf xfId="0" fontId="3" numFmtId="168" fillId="2" borderId="0" applyFont="1" applyNumberFormat="1" applyFill="0" applyBorder="0" applyAlignment="1">
      <alignment horizontal="center" vertical="bottom" textRotation="0" wrapText="false" shrinkToFit="false"/>
    </xf>
    <xf xfId="0" fontId="3" numFmtId="0" fillId="13" borderId="27" applyFont="1" applyNumberFormat="0" applyFill="1" applyBorder="1" applyAlignment="1">
      <alignment horizontal="center" vertical="bottom" textRotation="0" wrapText="false" shrinkToFit="false"/>
    </xf>
    <xf xfId="0" fontId="3" numFmtId="0" fillId="13" borderId="14" applyFont="1" applyNumberFormat="0" applyFill="1" applyBorder="1" applyAlignment="1">
      <alignment horizontal="center" vertical="bottom" textRotation="0" wrapText="false" shrinkToFit="false"/>
    </xf>
    <xf xfId="0" fontId="3" numFmtId="0" fillId="13" borderId="15" applyFont="1" applyNumberFormat="0" applyFill="1" applyBorder="1" applyAlignment="1">
      <alignment horizontal="center" vertical="bottom" textRotation="0" wrapText="false" shrinkToFit="false"/>
    </xf>
    <xf xfId="0" fontId="3" numFmtId="2" fillId="13" borderId="52" applyFont="1" applyNumberFormat="1" applyFill="1" applyBorder="1" applyAlignment="1">
      <alignment horizontal="center" vertical="bottom" textRotation="0" wrapText="false" shrinkToFit="false"/>
    </xf>
    <xf xfId="0" fontId="3" numFmtId="0" fillId="13" borderId="53" applyFont="1" applyNumberFormat="0" applyFill="1" applyBorder="1" applyAlignment="1">
      <alignment horizontal="center" vertical="bottom" textRotation="0" wrapText="false" shrinkToFit="false"/>
    </xf>
    <xf xfId="0" fontId="0" numFmtId="17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73" fillId="2" borderId="33" applyFont="0" applyNumberFormat="1" applyFill="0" applyBorder="1" applyAlignment="1">
      <alignment horizontal="center" vertical="bottom" textRotation="0" wrapText="false" shrinkToFit="false"/>
    </xf>
    <xf xfId="0" fontId="0" numFmtId="173" fillId="2" borderId="14" applyFont="0" applyNumberFormat="1" applyFill="0" applyBorder="1" applyAlignment="1">
      <alignment horizontal="center" vertical="bottom" textRotation="0" wrapText="false" shrinkToFit="false"/>
    </xf>
    <xf xfId="0" fontId="0" numFmtId="173" fillId="2" borderId="20" applyFont="0" applyNumberFormat="1" applyFill="0" applyBorder="1" applyAlignment="1">
      <alignment horizontal="center" vertical="bottom" textRotation="0" wrapText="false" shrinkToFit="false"/>
    </xf>
    <xf xfId="0" fontId="3" numFmtId="0" fillId="16" borderId="54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3" numFmtId="0" fillId="6" borderId="22" applyFont="1" applyNumberFormat="0" applyFill="1" applyBorder="1" applyAlignment="1">
      <alignment horizontal="center" vertical="center" textRotation="0" wrapText="false" shrinkToFit="false"/>
    </xf>
    <xf xfId="0" fontId="1" numFmtId="164" fillId="22" borderId="1" applyFont="1" applyNumberFormat="1" applyFill="1" applyBorder="1" applyAlignment="1">
      <alignment horizontal="center" vertical="bottom" textRotation="0" wrapText="false" shrinkToFit="false"/>
    </xf>
    <xf xfId="0" fontId="13" numFmtId="164" fillId="22" borderId="11" applyFont="1" applyNumberFormat="1" applyFill="1" applyBorder="1" applyAlignment="1">
      <alignment horizontal="center" vertical="bottom" textRotation="0" wrapText="false" shrinkToFit="false"/>
    </xf>
    <xf xfId="0" fontId="14" numFmtId="165" fillId="4" borderId="0" applyFont="1" applyNumberFormat="1" applyFill="1" applyBorder="0" applyAlignment="1" applyProtection="true">
      <alignment horizontal="center" vertical="center" textRotation="0" wrapText="false" shrinkToFit="false"/>
      <protection locked="false"/>
    </xf>
    <xf xfId="0" fontId="15" numFmtId="166" fillId="3" borderId="1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9"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EBF1D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DEADA"/>
        </patternFill>
      </fill>
      <alignment/>
      <border/>
    </dxf>
    <dxf>
      <font>
        <sz val="10"/>
        <color rgb="FF9C0006"/>
        <name val="Lohit Devanagari"/>
      </font>
      <numFmt numFmtId="164" formatCode="General"/>
      <fill>
        <patternFill patternType="solid">
          <fgColor rgb="FF000000"/>
          <bgColor rgb="FFFFC7C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CC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00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66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99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92D050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FF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9" customWidth="true" style="0"/>
    <col min="25" max="25" width="19.5" customWidth="true" style="0"/>
    <col min="26" max="26" width="17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0.00100863955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290.085</v>
      </c>
      <c r="B2" s="18"/>
      <c r="C2" s="19">
        <v>800</v>
      </c>
      <c r="D2" s="20"/>
      <c r="E2" s="20"/>
      <c r="F2" s="20"/>
      <c r="G2" s="20"/>
      <c r="H2" s="20"/>
      <c r="I2" s="20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0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50.03</v>
      </c>
      <c r="D8" s="59">
        <f>ROUND(C8,2)</f>
        <v>50.03</v>
      </c>
      <c r="E8" s="60">
        <v>116.03</v>
      </c>
      <c r="F8" s="61">
        <v>1.82</v>
      </c>
      <c r="G8" s="62">
        <v>0.01206</v>
      </c>
      <c r="H8" s="63">
        <f>MAX(G8,-0.12*F8)</f>
        <v>0.01206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3.4983045E-5</v>
      </c>
      <c r="S8" s="60">
        <f>MIN($S$6/100*F8,150)</f>
        <v>0.2184</v>
      </c>
      <c r="T8" s="60">
        <f>MIN($T$6/100*F8,200)</f>
        <v>0.273</v>
      </c>
      <c r="U8" s="60">
        <f>MIN($U$6/100*F8,250)</f>
        <v>0.364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3.4983045E-5</v>
      </c>
      <c r="AB8" s="67">
        <f>IF(AA8&gt;=0,AA8,"")</f>
        <v>3.4983045E-5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50.02</v>
      </c>
      <c r="D9" s="73">
        <f>ROUND(C9,2)</f>
        <v>50.02</v>
      </c>
      <c r="E9" s="60">
        <v>174.05</v>
      </c>
      <c r="F9" s="61">
        <v>1.82</v>
      </c>
      <c r="G9" s="74">
        <v>-0.00759</v>
      </c>
      <c r="H9" s="63">
        <f>MAX(G9,-0.12*F9)</f>
        <v>-0.00759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-3.30259875E-5</v>
      </c>
      <c r="S9" s="60">
        <f>MIN($S$6/100*F9,150)</f>
        <v>0.2184</v>
      </c>
      <c r="T9" s="60">
        <f>MIN($T$6/100*F9,200)</f>
        <v>0.273</v>
      </c>
      <c r="U9" s="60">
        <f>MIN($U$6/100*F9,250)</f>
        <v>0.364</v>
      </c>
      <c r="V9" s="60">
        <v>0.2</v>
      </c>
      <c r="W9" s="60">
        <v>0.2</v>
      </c>
      <c r="X9" s="60">
        <v>0.6</v>
      </c>
      <c r="Y9" s="67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-3.30259875E-5</v>
      </c>
      <c r="AB9" s="75" t="str">
        <f>IF(AA9&gt;=0,AA9,"")</f>
        <v/>
      </c>
      <c r="AC9" s="76">
        <f>IF(AA9&lt;0,AA9,"")</f>
        <v>-3.30259875E-5</v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50.04</v>
      </c>
      <c r="D10" s="73">
        <f>ROUND(C10,2)</f>
        <v>50.04</v>
      </c>
      <c r="E10" s="60">
        <v>58.02</v>
      </c>
      <c r="F10" s="61">
        <v>1.82</v>
      </c>
      <c r="G10" s="74">
        <v>0.01206</v>
      </c>
      <c r="H10" s="63">
        <f>MAX(G10,-0.12*F10)</f>
        <v>0.01206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1.749303E-5</v>
      </c>
      <c r="S10" s="60">
        <f>MIN($S$6/100*F10,150)</f>
        <v>0.2184</v>
      </c>
      <c r="T10" s="60">
        <f>MIN($T$6/100*F10,200)</f>
        <v>0.273</v>
      </c>
      <c r="U10" s="60">
        <f>MIN($U$6/100*F10,250)</f>
        <v>0.364</v>
      </c>
      <c r="V10" s="60">
        <v>0.2</v>
      </c>
      <c r="W10" s="60">
        <v>0.2</v>
      </c>
      <c r="X10" s="60">
        <v>0.6</v>
      </c>
      <c r="Y10" s="67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1.749303E-5</v>
      </c>
      <c r="AB10" s="75">
        <f>IF(AA10&gt;=0,AA10,"")</f>
        <v>1.749303E-5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50.04</v>
      </c>
      <c r="D11" s="73">
        <f>ROUND(C11,2)</f>
        <v>50.04</v>
      </c>
      <c r="E11" s="60">
        <v>58.02</v>
      </c>
      <c r="F11" s="61">
        <v>1.82</v>
      </c>
      <c r="G11" s="74">
        <v>0.01206</v>
      </c>
      <c r="H11" s="63">
        <f>MAX(G11,-0.12*F11)</f>
        <v>0.01206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1.749303E-5</v>
      </c>
      <c r="S11" s="60">
        <f>MIN($S$6/100*F11,150)</f>
        <v>0.2184</v>
      </c>
      <c r="T11" s="60">
        <f>MIN($T$6/100*F11,200)</f>
        <v>0.273</v>
      </c>
      <c r="U11" s="60">
        <f>MIN($U$6/100*F11,250)</f>
        <v>0.364</v>
      </c>
      <c r="V11" s="60">
        <v>0.2</v>
      </c>
      <c r="W11" s="60">
        <v>0.2</v>
      </c>
      <c r="X11" s="60">
        <v>0.6</v>
      </c>
      <c r="Y11" s="67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1.749303E-5</v>
      </c>
      <c r="AB11" s="75">
        <f>IF(AA11&gt;=0,AA11,"")</f>
        <v>1.749303E-5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50.03</v>
      </c>
      <c r="D12" s="73">
        <f>ROUND(C12,2)</f>
        <v>50.03</v>
      </c>
      <c r="E12" s="60">
        <v>116.03</v>
      </c>
      <c r="F12" s="61">
        <v>1.82</v>
      </c>
      <c r="G12" s="74">
        <v>-0.00759</v>
      </c>
      <c r="H12" s="63">
        <f>MAX(G12,-0.12*F12)</f>
        <v>-0.00759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-2.20166925E-5</v>
      </c>
      <c r="S12" s="60">
        <f>MIN($S$6/100*F12,150)</f>
        <v>0.2184</v>
      </c>
      <c r="T12" s="60">
        <f>MIN($T$6/100*F12,200)</f>
        <v>0.273</v>
      </c>
      <c r="U12" s="60">
        <f>MIN($U$6/100*F12,250)</f>
        <v>0.364</v>
      </c>
      <c r="V12" s="60">
        <v>0.2</v>
      </c>
      <c r="W12" s="60">
        <v>0.2</v>
      </c>
      <c r="X12" s="60">
        <v>0.6</v>
      </c>
      <c r="Y12" s="67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-2.20166925E-5</v>
      </c>
      <c r="AB12" s="75" t="str">
        <f>IF(AA12&gt;=0,AA12,"")</f>
        <v/>
      </c>
      <c r="AC12" s="76">
        <f>IF(AA12&lt;0,AA12,"")</f>
        <v>-2.20166925E-5</v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50.02</v>
      </c>
      <c r="D13" s="73">
        <f>ROUND(C13,2)</f>
        <v>50.02</v>
      </c>
      <c r="E13" s="60">
        <v>174.05</v>
      </c>
      <c r="F13" s="61">
        <v>1.82</v>
      </c>
      <c r="G13" s="74">
        <v>0.01206</v>
      </c>
      <c r="H13" s="63">
        <f>MAX(G13,-0.12*F13)</f>
        <v>0.01206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5.2476075E-5</v>
      </c>
      <c r="S13" s="60">
        <f>MIN($S$6/100*F13,150)</f>
        <v>0.2184</v>
      </c>
      <c r="T13" s="60">
        <f>MIN($T$6/100*F13,200)</f>
        <v>0.273</v>
      </c>
      <c r="U13" s="60">
        <f>MIN($U$6/100*F13,250)</f>
        <v>0.364</v>
      </c>
      <c r="V13" s="60">
        <v>0.2</v>
      </c>
      <c r="W13" s="60">
        <v>0.2</v>
      </c>
      <c r="X13" s="60">
        <v>0.6</v>
      </c>
      <c r="Y13" s="67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5.2476075E-5</v>
      </c>
      <c r="AB13" s="75">
        <f>IF(AA13&gt;=0,AA13,"")</f>
        <v>5.2476075E-5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50.03</v>
      </c>
      <c r="D14" s="73">
        <f>ROUND(C14,2)</f>
        <v>50.03</v>
      </c>
      <c r="E14" s="60">
        <v>116.03</v>
      </c>
      <c r="F14" s="61">
        <v>1.82</v>
      </c>
      <c r="G14" s="74">
        <v>-0.00759</v>
      </c>
      <c r="H14" s="63">
        <f>MAX(G14,-0.12*F14)</f>
        <v>-0.00759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-2.20166925E-5</v>
      </c>
      <c r="S14" s="60">
        <f>MIN($S$6/100*F14,150)</f>
        <v>0.2184</v>
      </c>
      <c r="T14" s="60">
        <f>MIN($T$6/100*F14,200)</f>
        <v>0.273</v>
      </c>
      <c r="U14" s="60">
        <f>MIN($U$6/100*F14,250)</f>
        <v>0.364</v>
      </c>
      <c r="V14" s="60">
        <v>0.2</v>
      </c>
      <c r="W14" s="60">
        <v>0.2</v>
      </c>
      <c r="X14" s="60">
        <v>0.6</v>
      </c>
      <c r="Y14" s="67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-2.20166925E-5</v>
      </c>
      <c r="AB14" s="75" t="str">
        <f>IF(AA14&gt;=0,AA14,"")</f>
        <v/>
      </c>
      <c r="AC14" s="76">
        <f>IF(AA14&lt;0,AA14,"")</f>
        <v>-2.20166925E-5</v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50.06</v>
      </c>
      <c r="D15" s="73">
        <f>ROUND(C15,2)</f>
        <v>50.06</v>
      </c>
      <c r="E15" s="60">
        <v>0</v>
      </c>
      <c r="F15" s="61">
        <v>1.82</v>
      </c>
      <c r="G15" s="74">
        <v>-0.00759</v>
      </c>
      <c r="H15" s="63">
        <f>MAX(G15,-0.12*F15)</f>
        <v>-0.00759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-0</v>
      </c>
      <c r="S15" s="60">
        <f>MIN($S$6/100*F15,150)</f>
        <v>0.2184</v>
      </c>
      <c r="T15" s="60">
        <f>MIN($T$6/100*F15,200)</f>
        <v>0.273</v>
      </c>
      <c r="U15" s="60">
        <f>MIN($U$6/100*F15,250)</f>
        <v>0.364</v>
      </c>
      <c r="V15" s="60">
        <v>0.2</v>
      </c>
      <c r="W15" s="60">
        <v>0.2</v>
      </c>
      <c r="X15" s="60">
        <v>0.6</v>
      </c>
      <c r="Y15" s="67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75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50.05</v>
      </c>
      <c r="D16" s="73">
        <f>ROUND(C16,2)</f>
        <v>50.05</v>
      </c>
      <c r="E16" s="60">
        <v>0</v>
      </c>
      <c r="F16" s="61">
        <v>1.82</v>
      </c>
      <c r="G16" s="74">
        <v>0.01206</v>
      </c>
      <c r="H16" s="63">
        <f>MAX(G16,-0.12*F16)</f>
        <v>0.01206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0.2184</v>
      </c>
      <c r="T16" s="60">
        <f>MIN($T$6/100*F16,200)</f>
        <v>0.273</v>
      </c>
      <c r="U16" s="60">
        <f>MIN($U$6/100*F16,250)</f>
        <v>0.364</v>
      </c>
      <c r="V16" s="60">
        <v>0.2</v>
      </c>
      <c r="W16" s="60">
        <v>0.2</v>
      </c>
      <c r="X16" s="60">
        <v>0.6</v>
      </c>
      <c r="Y16" s="67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75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</v>
      </c>
      <c r="D17" s="73">
        <f>ROUND(C17,2)</f>
        <v>50</v>
      </c>
      <c r="E17" s="60">
        <v>290.09</v>
      </c>
      <c r="F17" s="61">
        <v>1.82</v>
      </c>
      <c r="G17" s="74">
        <v>-0.00759</v>
      </c>
      <c r="H17" s="63">
        <f>MAX(G17,-0.12*F17)</f>
        <v>-0.00759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-5.50445775E-5</v>
      </c>
      <c r="S17" s="60">
        <f>MIN($S$6/100*F17,150)</f>
        <v>0.2184</v>
      </c>
      <c r="T17" s="60">
        <f>MIN($T$6/100*F17,200)</f>
        <v>0.273</v>
      </c>
      <c r="U17" s="60">
        <f>MIN($U$6/100*F17,250)</f>
        <v>0.364</v>
      </c>
      <c r="V17" s="60">
        <v>0.2</v>
      </c>
      <c r="W17" s="60">
        <v>0.2</v>
      </c>
      <c r="X17" s="60">
        <v>0.6</v>
      </c>
      <c r="Y17" s="67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-5.50445775E-5</v>
      </c>
      <c r="AB17" s="75" t="str">
        <f>IF(AA17&gt;=0,AA17,"")</f>
        <v/>
      </c>
      <c r="AC17" s="76">
        <f>IF(AA17&lt;0,AA17,"")</f>
        <v>-5.50445775E-5</v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50.02</v>
      </c>
      <c r="D18" s="73">
        <f>ROUND(C18,2)</f>
        <v>50.02</v>
      </c>
      <c r="E18" s="60">
        <v>174.05</v>
      </c>
      <c r="F18" s="61">
        <v>1.82</v>
      </c>
      <c r="G18" s="74">
        <v>0.01206</v>
      </c>
      <c r="H18" s="63">
        <f>MAX(G18,-0.12*F18)</f>
        <v>0.01206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5.2476075E-5</v>
      </c>
      <c r="S18" s="60">
        <f>MIN($S$6/100*F18,150)</f>
        <v>0.2184</v>
      </c>
      <c r="T18" s="60">
        <f>MIN($T$6/100*F18,200)</f>
        <v>0.273</v>
      </c>
      <c r="U18" s="60">
        <f>MIN($U$6/100*F18,250)</f>
        <v>0.364</v>
      </c>
      <c r="V18" s="60">
        <v>0.2</v>
      </c>
      <c r="W18" s="60">
        <v>0.2</v>
      </c>
      <c r="X18" s="60">
        <v>0.6</v>
      </c>
      <c r="Y18" s="67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5.2476075E-5</v>
      </c>
      <c r="AB18" s="75">
        <f>IF(AA18&gt;=0,AA18,"")</f>
        <v>5.2476075E-5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116.03</v>
      </c>
      <c r="F19" s="61">
        <v>1.82</v>
      </c>
      <c r="G19" s="74">
        <v>-0.00759</v>
      </c>
      <c r="H19" s="63">
        <f>MAX(G19,-0.12*F19)</f>
        <v>-0.00759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-2.20166925E-5</v>
      </c>
      <c r="S19" s="60">
        <f>MIN($S$6/100*F19,150)</f>
        <v>0.2184</v>
      </c>
      <c r="T19" s="60">
        <f>MIN($T$6/100*F19,200)</f>
        <v>0.273</v>
      </c>
      <c r="U19" s="60">
        <f>MIN($U$6/100*F19,250)</f>
        <v>0.364</v>
      </c>
      <c r="V19" s="60">
        <v>0.2</v>
      </c>
      <c r="W19" s="60">
        <v>0.2</v>
      </c>
      <c r="X19" s="60">
        <v>0.6</v>
      </c>
      <c r="Y19" s="67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-2.20166925E-5</v>
      </c>
      <c r="AB19" s="75" t="str">
        <f>IF(AA19&gt;=0,AA19,"")</f>
        <v/>
      </c>
      <c r="AC19" s="76">
        <f>IF(AA19&lt;0,AA19,"")</f>
        <v>-2.20166925E-5</v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49.96</v>
      </c>
      <c r="D20" s="73">
        <f>ROUND(C20,2)</f>
        <v>49.96</v>
      </c>
      <c r="E20" s="60">
        <v>417.56</v>
      </c>
      <c r="F20" s="61">
        <v>1.82</v>
      </c>
      <c r="G20" s="74">
        <v>0.01206</v>
      </c>
      <c r="H20" s="63">
        <f>MAX(G20,-0.12*F20)</f>
        <v>0.01206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0.00012589434</v>
      </c>
      <c r="S20" s="60">
        <f>MIN($S$6/100*F20,150)</f>
        <v>0.2184</v>
      </c>
      <c r="T20" s="60">
        <f>MIN($T$6/100*F20,200)</f>
        <v>0.273</v>
      </c>
      <c r="U20" s="60">
        <f>MIN($U$6/100*F20,250)</f>
        <v>0.364</v>
      </c>
      <c r="V20" s="60">
        <v>0.2</v>
      </c>
      <c r="W20" s="60">
        <v>0.2</v>
      </c>
      <c r="X20" s="60">
        <v>0.6</v>
      </c>
      <c r="Y20" s="67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0.00012589434</v>
      </c>
      <c r="AB20" s="75">
        <f>IF(AA20&gt;=0,AA20,"")</f>
        <v>0.00012589434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290.09</v>
      </c>
      <c r="F21" s="61">
        <v>1.82</v>
      </c>
      <c r="G21" s="74">
        <v>-0.00759</v>
      </c>
      <c r="H21" s="63">
        <f>MAX(G21,-0.12*F21)</f>
        <v>-0.00759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-5.50445775E-5</v>
      </c>
      <c r="S21" s="60">
        <f>MIN($S$6/100*F21,150)</f>
        <v>0.2184</v>
      </c>
      <c r="T21" s="60">
        <f>MIN($T$6/100*F21,200)</f>
        <v>0.273</v>
      </c>
      <c r="U21" s="60">
        <f>MIN($U$6/100*F21,250)</f>
        <v>0.364</v>
      </c>
      <c r="V21" s="60">
        <v>0.2</v>
      </c>
      <c r="W21" s="60">
        <v>0.2</v>
      </c>
      <c r="X21" s="60">
        <v>0.6</v>
      </c>
      <c r="Y21" s="67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-5.50445775E-5</v>
      </c>
      <c r="AB21" s="75" t="str">
        <f>IF(AA21&gt;=0,AA21,"")</f>
        <v/>
      </c>
      <c r="AC21" s="76">
        <f>IF(AA21&lt;0,AA21,"")</f>
        <v>-5.50445775E-5</v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50.01</v>
      </c>
      <c r="D22" s="73">
        <f>ROUND(C22,2)</f>
        <v>50.01</v>
      </c>
      <c r="E22" s="60">
        <v>232.07</v>
      </c>
      <c r="F22" s="61">
        <v>1.82</v>
      </c>
      <c r="G22" s="74">
        <v>-0.00759</v>
      </c>
      <c r="H22" s="63">
        <f>MAX(G22,-0.12*F22)</f>
        <v>-0.00759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-4.40352825E-5</v>
      </c>
      <c r="S22" s="60">
        <f>MIN($S$6/100*F22,150)</f>
        <v>0.2184</v>
      </c>
      <c r="T22" s="60">
        <f>MIN($T$6/100*F22,200)</f>
        <v>0.273</v>
      </c>
      <c r="U22" s="60">
        <f>MIN($U$6/100*F22,250)</f>
        <v>0.364</v>
      </c>
      <c r="V22" s="60">
        <v>0.2</v>
      </c>
      <c r="W22" s="60">
        <v>0.2</v>
      </c>
      <c r="X22" s="60">
        <v>0.6</v>
      </c>
      <c r="Y22" s="67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-4.40352825E-5</v>
      </c>
      <c r="AB22" s="75" t="str">
        <f>IF(AA22&gt;=0,AA22,"")</f>
        <v/>
      </c>
      <c r="AC22" s="76">
        <f>IF(AA22&lt;0,AA22,"")</f>
        <v>-4.40352825E-5</v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50.01</v>
      </c>
      <c r="D23" s="73">
        <f>ROUND(C23,2)</f>
        <v>50.01</v>
      </c>
      <c r="E23" s="60">
        <v>232.07</v>
      </c>
      <c r="F23" s="61">
        <v>1.82</v>
      </c>
      <c r="G23" s="74">
        <v>0.01206</v>
      </c>
      <c r="H23" s="63">
        <f>MAX(G23,-0.12*F23)</f>
        <v>0.01206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6.996910499999999E-5</v>
      </c>
      <c r="S23" s="60">
        <f>MIN($S$6/100*F23,150)</f>
        <v>0.2184</v>
      </c>
      <c r="T23" s="60">
        <f>MIN($T$6/100*F23,200)</f>
        <v>0.273</v>
      </c>
      <c r="U23" s="60">
        <f>MIN($U$6/100*F23,250)</f>
        <v>0.364</v>
      </c>
      <c r="V23" s="60">
        <v>0.2</v>
      </c>
      <c r="W23" s="60">
        <v>0.2</v>
      </c>
      <c r="X23" s="60">
        <v>0.6</v>
      </c>
      <c r="Y23" s="67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6.996910499999999E-5</v>
      </c>
      <c r="AB23" s="75">
        <f>IF(AA23&gt;=0,AA23,"")</f>
        <v>6.996910499999999E-5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49.98</v>
      </c>
      <c r="D24" s="73">
        <f>ROUND(C24,2)</f>
        <v>49.98</v>
      </c>
      <c r="E24" s="60">
        <v>353.82</v>
      </c>
      <c r="F24" s="61">
        <v>1.82</v>
      </c>
      <c r="G24" s="74">
        <v>-0.00759</v>
      </c>
      <c r="H24" s="63">
        <f>MAX(G24,-0.12*F24)</f>
        <v>-0.00759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-6.713734500000001E-5</v>
      </c>
      <c r="S24" s="60">
        <f>MIN($S$6/100*F24,150)</f>
        <v>0.2184</v>
      </c>
      <c r="T24" s="60">
        <f>MIN($T$6/100*F24,200)</f>
        <v>0.273</v>
      </c>
      <c r="U24" s="60">
        <f>MIN($U$6/100*F24,250)</f>
        <v>0.364</v>
      </c>
      <c r="V24" s="60">
        <v>0.2</v>
      </c>
      <c r="W24" s="60">
        <v>0.2</v>
      </c>
      <c r="X24" s="60">
        <v>0.6</v>
      </c>
      <c r="Y24" s="67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-6.713734500000001E-5</v>
      </c>
      <c r="AB24" s="75" t="str">
        <f>IF(AA24&gt;=0,AA24,"")</f>
        <v/>
      </c>
      <c r="AC24" s="76">
        <f>IF(AA24&lt;0,AA24,"")</f>
        <v>-6.713734500000001E-5</v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50.01</v>
      </c>
      <c r="D25" s="73">
        <f>ROUND(C25,2)</f>
        <v>50.01</v>
      </c>
      <c r="E25" s="60">
        <v>232.07</v>
      </c>
      <c r="F25" s="61">
        <v>1.82</v>
      </c>
      <c r="G25" s="74">
        <v>0.01206</v>
      </c>
      <c r="H25" s="63">
        <f>MAX(G25,-0.12*F25)</f>
        <v>0.01206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6.996910499999999E-5</v>
      </c>
      <c r="S25" s="60">
        <f>MIN($S$6/100*F25,150)</f>
        <v>0.2184</v>
      </c>
      <c r="T25" s="60">
        <f>MIN($T$6/100*F25,200)</f>
        <v>0.273</v>
      </c>
      <c r="U25" s="60">
        <f>MIN($U$6/100*F25,250)</f>
        <v>0.364</v>
      </c>
      <c r="V25" s="60">
        <v>0.2</v>
      </c>
      <c r="W25" s="60">
        <v>0.2</v>
      </c>
      <c r="X25" s="60">
        <v>0.6</v>
      </c>
      <c r="Y25" s="67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6.996910499999999E-5</v>
      </c>
      <c r="AB25" s="75">
        <f>IF(AA25&gt;=0,AA25,"")</f>
        <v>6.996910499999999E-5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</v>
      </c>
      <c r="D26" s="73">
        <f>ROUND(C26,2)</f>
        <v>50</v>
      </c>
      <c r="E26" s="60">
        <v>290.09</v>
      </c>
      <c r="F26" s="61">
        <v>1.82</v>
      </c>
      <c r="G26" s="74">
        <v>-0.00759</v>
      </c>
      <c r="H26" s="63">
        <f>MAX(G26,-0.12*F26)</f>
        <v>-0.00759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-5.50445775E-5</v>
      </c>
      <c r="S26" s="60">
        <f>MIN($S$6/100*F26,150)</f>
        <v>0.2184</v>
      </c>
      <c r="T26" s="60">
        <f>MIN($T$6/100*F26,200)</f>
        <v>0.273</v>
      </c>
      <c r="U26" s="60">
        <f>MIN($U$6/100*F26,250)</f>
        <v>0.364</v>
      </c>
      <c r="V26" s="60">
        <v>0.2</v>
      </c>
      <c r="W26" s="60">
        <v>0.2</v>
      </c>
      <c r="X26" s="60">
        <v>0.6</v>
      </c>
      <c r="Y26" s="67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-5.50445775E-5</v>
      </c>
      <c r="AB26" s="75" t="str">
        <f>IF(AA26&gt;=0,AA26,"")</f>
        <v/>
      </c>
      <c r="AC26" s="76">
        <f>IF(AA26&lt;0,AA26,"")</f>
        <v>-5.50445775E-5</v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50.03</v>
      </c>
      <c r="D27" s="73">
        <f>ROUND(C27,2)</f>
        <v>50.03</v>
      </c>
      <c r="E27" s="60">
        <v>116.03</v>
      </c>
      <c r="F27" s="61">
        <v>1.82</v>
      </c>
      <c r="G27" s="74">
        <v>-0.00759</v>
      </c>
      <c r="H27" s="63">
        <f>MAX(G27,-0.12*F27)</f>
        <v>-0.00759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-2.20166925E-5</v>
      </c>
      <c r="S27" s="60">
        <f>MIN($S$6/100*F27,150)</f>
        <v>0.2184</v>
      </c>
      <c r="T27" s="60">
        <f>MIN($T$6/100*F27,200)</f>
        <v>0.273</v>
      </c>
      <c r="U27" s="60">
        <f>MIN($U$6/100*F27,250)</f>
        <v>0.364</v>
      </c>
      <c r="V27" s="60">
        <v>0.2</v>
      </c>
      <c r="W27" s="60">
        <v>0.2</v>
      </c>
      <c r="X27" s="60">
        <v>0.6</v>
      </c>
      <c r="Y27" s="67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-2.20166925E-5</v>
      </c>
      <c r="AB27" s="75" t="str">
        <f>IF(AA27&gt;=0,AA27,"")</f>
        <v/>
      </c>
      <c r="AC27" s="76">
        <f>IF(AA27&lt;0,AA27,"")</f>
        <v>-2.20166925E-5</v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49.95</v>
      </c>
      <c r="D28" s="73">
        <f>ROUND(C28,2)</f>
        <v>49.95</v>
      </c>
      <c r="E28" s="60">
        <v>449.43</v>
      </c>
      <c r="F28" s="61">
        <v>1.82</v>
      </c>
      <c r="G28" s="74">
        <v>0.01206</v>
      </c>
      <c r="H28" s="63">
        <f>MAX(G28,-0.12*F28)</f>
        <v>0.01206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0.000135503145</v>
      </c>
      <c r="S28" s="60">
        <f>MIN($S$6/100*F28,150)</f>
        <v>0.2184</v>
      </c>
      <c r="T28" s="60">
        <f>MIN($T$6/100*F28,200)</f>
        <v>0.273</v>
      </c>
      <c r="U28" s="60">
        <f>MIN($U$6/100*F28,250)</f>
        <v>0.364</v>
      </c>
      <c r="V28" s="60">
        <v>0.2</v>
      </c>
      <c r="W28" s="60">
        <v>0.2</v>
      </c>
      <c r="X28" s="60">
        <v>0.6</v>
      </c>
      <c r="Y28" s="67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0.000135503145</v>
      </c>
      <c r="AB28" s="75">
        <f>IF(AA28&gt;=0,AA28,"")</f>
        <v>0.000135503145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49.97</v>
      </c>
      <c r="D29" s="73">
        <f>ROUND(C29,2)</f>
        <v>49.97</v>
      </c>
      <c r="E29" s="60">
        <v>385.69</v>
      </c>
      <c r="F29" s="61">
        <v>1.82</v>
      </c>
      <c r="G29" s="74">
        <v>-0.00759</v>
      </c>
      <c r="H29" s="63">
        <f>MAX(G29,-0.12*F29)</f>
        <v>-0.00759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-7.318467750000001E-5</v>
      </c>
      <c r="S29" s="60">
        <f>MIN($S$6/100*F29,150)</f>
        <v>0.2184</v>
      </c>
      <c r="T29" s="60">
        <f>MIN($T$6/100*F29,200)</f>
        <v>0.273</v>
      </c>
      <c r="U29" s="60">
        <f>MIN($U$6/100*F29,250)</f>
        <v>0.364</v>
      </c>
      <c r="V29" s="60">
        <v>0.2</v>
      </c>
      <c r="W29" s="60">
        <v>0.2</v>
      </c>
      <c r="X29" s="60">
        <v>0.6</v>
      </c>
      <c r="Y29" s="67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-7.318467750000001E-5</v>
      </c>
      <c r="AB29" s="75" t="str">
        <f>IF(AA29&gt;=0,AA29,"")</f>
        <v/>
      </c>
      <c r="AC29" s="76">
        <f>IF(AA29&lt;0,AA29,"")</f>
        <v>-7.318467750000001E-5</v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49.97</v>
      </c>
      <c r="D30" s="73">
        <f>ROUND(C30,2)</f>
        <v>49.97</v>
      </c>
      <c r="E30" s="60">
        <v>385.69</v>
      </c>
      <c r="F30" s="61">
        <v>1.82</v>
      </c>
      <c r="G30" s="74">
        <v>-0.00759</v>
      </c>
      <c r="H30" s="63">
        <f>MAX(G30,-0.12*F30)</f>
        <v>-0.00759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-7.318467750000001E-5</v>
      </c>
      <c r="S30" s="60">
        <f>MIN($S$6/100*F30,150)</f>
        <v>0.2184</v>
      </c>
      <c r="T30" s="60">
        <f>MIN($T$6/100*F30,200)</f>
        <v>0.273</v>
      </c>
      <c r="U30" s="60">
        <f>MIN($U$6/100*F30,250)</f>
        <v>0.364</v>
      </c>
      <c r="V30" s="60">
        <v>0.2</v>
      </c>
      <c r="W30" s="60">
        <v>0.2</v>
      </c>
      <c r="X30" s="60">
        <v>0.6</v>
      </c>
      <c r="Y30" s="67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-7.318467750000001E-5</v>
      </c>
      <c r="AB30" s="75" t="str">
        <f>IF(AA30&gt;=0,AA30,"")</f>
        <v/>
      </c>
      <c r="AC30" s="76">
        <f>IF(AA30&lt;0,AA30,"")</f>
        <v>-7.318467750000001E-5</v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49.98</v>
      </c>
      <c r="D31" s="73">
        <f>ROUND(C31,2)</f>
        <v>49.98</v>
      </c>
      <c r="E31" s="60">
        <v>353.82</v>
      </c>
      <c r="F31" s="61">
        <v>1.82</v>
      </c>
      <c r="G31" s="74">
        <v>-0.00759</v>
      </c>
      <c r="H31" s="63">
        <f>MAX(G31,-0.12*F31)</f>
        <v>-0.00759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-6.713734500000001E-5</v>
      </c>
      <c r="S31" s="60">
        <f>MIN($S$6/100*F31,150)</f>
        <v>0.2184</v>
      </c>
      <c r="T31" s="60">
        <f>MIN($T$6/100*F31,200)</f>
        <v>0.273</v>
      </c>
      <c r="U31" s="60">
        <f>MIN($U$6/100*F31,250)</f>
        <v>0.364</v>
      </c>
      <c r="V31" s="60">
        <v>0.2</v>
      </c>
      <c r="W31" s="60">
        <v>0.2</v>
      </c>
      <c r="X31" s="60">
        <v>0.6</v>
      </c>
      <c r="Y31" s="67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-6.713734500000001E-5</v>
      </c>
      <c r="AB31" s="75" t="str">
        <f>IF(AA31&gt;=0,AA31,"")</f>
        <v/>
      </c>
      <c r="AC31" s="76">
        <f>IF(AA31&lt;0,AA31,"")</f>
        <v>-6.713734500000001E-5</v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49.95</v>
      </c>
      <c r="D32" s="73">
        <f>ROUND(C32,2)</f>
        <v>49.95</v>
      </c>
      <c r="E32" s="60">
        <v>449.43</v>
      </c>
      <c r="F32" s="61">
        <v>1.82</v>
      </c>
      <c r="G32" s="74">
        <v>0.01206</v>
      </c>
      <c r="H32" s="63">
        <f>MAX(G32,-0.12*F32)</f>
        <v>0.01206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0.000135503145</v>
      </c>
      <c r="S32" s="60">
        <f>MIN($S$6/100*F32,150)</f>
        <v>0.2184</v>
      </c>
      <c r="T32" s="60">
        <f>MIN($T$6/100*F32,200)</f>
        <v>0.273</v>
      </c>
      <c r="U32" s="60">
        <f>MIN($U$6/100*F32,250)</f>
        <v>0.364</v>
      </c>
      <c r="V32" s="60">
        <v>0.2</v>
      </c>
      <c r="W32" s="60">
        <v>0.2</v>
      </c>
      <c r="X32" s="60">
        <v>0.6</v>
      </c>
      <c r="Y32" s="67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0.000135503145</v>
      </c>
      <c r="AB32" s="75">
        <f>IF(AA32&gt;=0,AA32,"")</f>
        <v>0.000135503145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49.99</v>
      </c>
      <c r="D33" s="73">
        <f>ROUND(C33,2)</f>
        <v>49.99</v>
      </c>
      <c r="E33" s="60">
        <v>321.95</v>
      </c>
      <c r="F33" s="61">
        <v>1.82</v>
      </c>
      <c r="G33" s="74">
        <v>-0.00759</v>
      </c>
      <c r="H33" s="63">
        <f>MAX(G33,-0.12*F33)</f>
        <v>-0.00759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-6.10900125E-5</v>
      </c>
      <c r="S33" s="60">
        <f>MIN($S$6/100*F33,150)</f>
        <v>0.2184</v>
      </c>
      <c r="T33" s="60">
        <f>MIN($T$6/100*F33,200)</f>
        <v>0.273</v>
      </c>
      <c r="U33" s="60">
        <f>MIN($U$6/100*F33,250)</f>
        <v>0.364</v>
      </c>
      <c r="V33" s="60">
        <v>0.2</v>
      </c>
      <c r="W33" s="60">
        <v>0.2</v>
      </c>
      <c r="X33" s="60">
        <v>0.6</v>
      </c>
      <c r="Y33" s="67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-6.10900125E-5</v>
      </c>
      <c r="AB33" s="75" t="str">
        <f>IF(AA33&gt;=0,AA33,"")</f>
        <v/>
      </c>
      <c r="AC33" s="76">
        <f>IF(AA33&lt;0,AA33,"")</f>
        <v>-6.10900125E-5</v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49.89</v>
      </c>
      <c r="D34" s="73">
        <f>ROUND(C34,2)</f>
        <v>49.89</v>
      </c>
      <c r="E34" s="60">
        <v>640.65</v>
      </c>
      <c r="F34" s="61">
        <v>1.82</v>
      </c>
      <c r="G34" s="74">
        <v>-0.00759</v>
      </c>
      <c r="H34" s="63">
        <f>MAX(G34,-0.12*F34)</f>
        <v>-0.00759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-0.0001215633375</v>
      </c>
      <c r="S34" s="60">
        <f>MIN($S$6/100*F34,150)</f>
        <v>0.2184</v>
      </c>
      <c r="T34" s="60">
        <f>MIN($T$6/100*F34,200)</f>
        <v>0.273</v>
      </c>
      <c r="U34" s="60">
        <f>MIN($U$6/100*F34,250)</f>
        <v>0.364</v>
      </c>
      <c r="V34" s="60">
        <v>0.2</v>
      </c>
      <c r="W34" s="60">
        <v>0.2</v>
      </c>
      <c r="X34" s="60">
        <v>0.6</v>
      </c>
      <c r="Y34" s="67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-0.0001215633375</v>
      </c>
      <c r="AB34" s="75" t="str">
        <f>IF(AA34&gt;=0,AA34,"")</f>
        <v/>
      </c>
      <c r="AC34" s="76">
        <f>IF(AA34&lt;0,AA34,"")</f>
        <v>-0.0001215633375</v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</v>
      </c>
      <c r="D35" s="73">
        <f>ROUND(C35,2)</f>
        <v>49.9</v>
      </c>
      <c r="E35" s="60">
        <v>608.78</v>
      </c>
      <c r="F35" s="61">
        <v>1.82</v>
      </c>
      <c r="G35" s="74">
        <v>0.01206</v>
      </c>
      <c r="H35" s="63">
        <f>MAX(G35,-0.12*F35)</f>
        <v>0.01206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0.00018354717</v>
      </c>
      <c r="S35" s="60">
        <f>MIN($S$6/100*F35,150)</f>
        <v>0.2184</v>
      </c>
      <c r="T35" s="60">
        <f>MIN($T$6/100*F35,200)</f>
        <v>0.273</v>
      </c>
      <c r="U35" s="60">
        <f>MIN($U$6/100*F35,250)</f>
        <v>0.364</v>
      </c>
      <c r="V35" s="60">
        <v>0.2</v>
      </c>
      <c r="W35" s="60">
        <v>0.2</v>
      </c>
      <c r="X35" s="60">
        <v>0.6</v>
      </c>
      <c r="Y35" s="67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0.00018354717</v>
      </c>
      <c r="AB35" s="75">
        <f>IF(AA35&gt;=0,AA35,"")</f>
        <v>0.00018354717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49.97</v>
      </c>
      <c r="D36" s="73">
        <f>ROUND(C36,2)</f>
        <v>49.97</v>
      </c>
      <c r="E36" s="60">
        <v>385.69</v>
      </c>
      <c r="F36" s="61">
        <v>1.92</v>
      </c>
      <c r="G36" s="74">
        <v>-0.00585</v>
      </c>
      <c r="H36" s="63">
        <f>MAX(G36,-0.12*F36)</f>
        <v>-0.00585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-5.64071625E-5</v>
      </c>
      <c r="S36" s="60">
        <f>MIN($S$6/100*F36,150)</f>
        <v>0.2304</v>
      </c>
      <c r="T36" s="60">
        <f>MIN($T$6/100*F36,200)</f>
        <v>0.288</v>
      </c>
      <c r="U36" s="60">
        <f>MIN($U$6/100*F36,250)</f>
        <v>0.384</v>
      </c>
      <c r="V36" s="60">
        <v>0.2</v>
      </c>
      <c r="W36" s="60">
        <v>0.2</v>
      </c>
      <c r="X36" s="60">
        <v>0.6</v>
      </c>
      <c r="Y36" s="67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-5.64071625E-5</v>
      </c>
      <c r="AB36" s="75" t="str">
        <f>IF(AA36&gt;=0,AA36,"")</f>
        <v/>
      </c>
      <c r="AC36" s="76">
        <f>IF(AA36&lt;0,AA36,"")</f>
        <v>-5.64071625E-5</v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49.95</v>
      </c>
      <c r="D37" s="73">
        <f>ROUND(C37,2)</f>
        <v>49.95</v>
      </c>
      <c r="E37" s="60">
        <v>449.43</v>
      </c>
      <c r="F37" s="61">
        <v>1.92</v>
      </c>
      <c r="G37" s="74">
        <v>0.0138</v>
      </c>
      <c r="H37" s="63">
        <f>MAX(G37,-0.12*F37)</f>
        <v>0.0138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0.00015505335</v>
      </c>
      <c r="S37" s="60">
        <f>MIN($S$6/100*F37,150)</f>
        <v>0.2304</v>
      </c>
      <c r="T37" s="60">
        <f>MIN($T$6/100*F37,200)</f>
        <v>0.288</v>
      </c>
      <c r="U37" s="60">
        <f>MIN($U$6/100*F37,250)</f>
        <v>0.384</v>
      </c>
      <c r="V37" s="60">
        <v>0.2</v>
      </c>
      <c r="W37" s="60">
        <v>0.2</v>
      </c>
      <c r="X37" s="60">
        <v>0.6</v>
      </c>
      <c r="Y37" s="67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0.00015505335</v>
      </c>
      <c r="AB37" s="75">
        <f>IF(AA37&gt;=0,AA37,"")</f>
        <v>0.00015505335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50.05</v>
      </c>
      <c r="D38" s="73">
        <f>ROUND(C38,2)</f>
        <v>50.05</v>
      </c>
      <c r="E38" s="60">
        <v>0</v>
      </c>
      <c r="F38" s="61">
        <v>1.92</v>
      </c>
      <c r="G38" s="74">
        <v>-0.00585</v>
      </c>
      <c r="H38" s="63">
        <f>MAX(G38,-0.12*F38)</f>
        <v>-0.00585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-0</v>
      </c>
      <c r="S38" s="60">
        <f>MIN($S$6/100*F38,150)</f>
        <v>0.2304</v>
      </c>
      <c r="T38" s="60">
        <f>MIN($T$6/100*F38,200)</f>
        <v>0.288</v>
      </c>
      <c r="U38" s="60">
        <f>MIN($U$6/100*F38,250)</f>
        <v>0.384</v>
      </c>
      <c r="V38" s="60">
        <v>0.2</v>
      </c>
      <c r="W38" s="60">
        <v>0.2</v>
      </c>
      <c r="X38" s="60">
        <v>0.6</v>
      </c>
      <c r="Y38" s="67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75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50.05</v>
      </c>
      <c r="D39" s="73">
        <f>ROUND(C39,2)</f>
        <v>50.05</v>
      </c>
      <c r="E39" s="60">
        <v>0</v>
      </c>
      <c r="F39" s="61">
        <v>1.92</v>
      </c>
      <c r="G39" s="74">
        <v>-0.00585</v>
      </c>
      <c r="H39" s="63">
        <f>MAX(G39,-0.12*F39)</f>
        <v>-0.00585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-0</v>
      </c>
      <c r="S39" s="60">
        <f>MIN($S$6/100*F39,150)</f>
        <v>0.2304</v>
      </c>
      <c r="T39" s="60">
        <f>MIN($T$6/100*F39,200)</f>
        <v>0.288</v>
      </c>
      <c r="U39" s="60">
        <f>MIN($U$6/100*F39,250)</f>
        <v>0.384</v>
      </c>
      <c r="V39" s="60">
        <v>0.2</v>
      </c>
      <c r="W39" s="60">
        <v>0.2</v>
      </c>
      <c r="X39" s="60">
        <v>0.6</v>
      </c>
      <c r="Y39" s="67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75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49.99</v>
      </c>
      <c r="D40" s="73">
        <f>ROUND(C40,2)</f>
        <v>49.99</v>
      </c>
      <c r="E40" s="60">
        <v>321.95</v>
      </c>
      <c r="F40" s="61">
        <v>1.92</v>
      </c>
      <c r="G40" s="74">
        <v>0.0138</v>
      </c>
      <c r="H40" s="63">
        <f>MAX(G40,-0.12*F40)</f>
        <v>0.0138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0.00011107275</v>
      </c>
      <c r="S40" s="60">
        <f>MIN($S$6/100*F40,150)</f>
        <v>0.2304</v>
      </c>
      <c r="T40" s="60">
        <f>MIN($T$6/100*F40,200)</f>
        <v>0.288</v>
      </c>
      <c r="U40" s="60">
        <f>MIN($U$6/100*F40,250)</f>
        <v>0.384</v>
      </c>
      <c r="V40" s="60">
        <v>0.2</v>
      </c>
      <c r="W40" s="60">
        <v>0.2</v>
      </c>
      <c r="X40" s="60">
        <v>0.6</v>
      </c>
      <c r="Y40" s="67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0.00011107275</v>
      </c>
      <c r="AB40" s="75">
        <f>IF(AA40&gt;=0,AA40,"")</f>
        <v>0.00011107275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49.97</v>
      </c>
      <c r="D41" s="73">
        <f>ROUND(C41,2)</f>
        <v>49.97</v>
      </c>
      <c r="E41" s="60">
        <v>385.69</v>
      </c>
      <c r="F41" s="61">
        <v>1.92</v>
      </c>
      <c r="G41" s="74">
        <v>-0.00585</v>
      </c>
      <c r="H41" s="63">
        <f>MAX(G41,-0.12*F41)</f>
        <v>-0.00585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-5.64071625E-5</v>
      </c>
      <c r="S41" s="60">
        <f>MIN($S$6/100*F41,150)</f>
        <v>0.2304</v>
      </c>
      <c r="T41" s="60">
        <f>MIN($T$6/100*F41,200)</f>
        <v>0.288</v>
      </c>
      <c r="U41" s="60">
        <f>MIN($U$6/100*F41,250)</f>
        <v>0.384</v>
      </c>
      <c r="V41" s="60">
        <v>0.2</v>
      </c>
      <c r="W41" s="60">
        <v>0.2</v>
      </c>
      <c r="X41" s="60">
        <v>0.6</v>
      </c>
      <c r="Y41" s="67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-5.64071625E-5</v>
      </c>
      <c r="AB41" s="75" t="str">
        <f>IF(AA41&gt;=0,AA41,"")</f>
        <v/>
      </c>
      <c r="AC41" s="76">
        <f>IF(AA41&lt;0,AA41,"")</f>
        <v>-5.64071625E-5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49.99</v>
      </c>
      <c r="D42" s="73">
        <f>ROUND(C42,2)</f>
        <v>49.99</v>
      </c>
      <c r="E42" s="60">
        <v>321.95</v>
      </c>
      <c r="F42" s="61">
        <v>1.92</v>
      </c>
      <c r="G42" s="74">
        <v>-0.00585</v>
      </c>
      <c r="H42" s="63">
        <f>MAX(G42,-0.12*F42)</f>
        <v>-0.00585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-4.70851875E-5</v>
      </c>
      <c r="S42" s="60">
        <f>MIN($S$6/100*F42,150)</f>
        <v>0.2304</v>
      </c>
      <c r="T42" s="60">
        <f>MIN($T$6/100*F42,200)</f>
        <v>0.288</v>
      </c>
      <c r="U42" s="60">
        <f>MIN($U$6/100*F42,250)</f>
        <v>0.384</v>
      </c>
      <c r="V42" s="60">
        <v>0.2</v>
      </c>
      <c r="W42" s="60">
        <v>0.2</v>
      </c>
      <c r="X42" s="60">
        <v>0.6</v>
      </c>
      <c r="Y42" s="67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-4.70851875E-5</v>
      </c>
      <c r="AB42" s="75" t="str">
        <f>IF(AA42&gt;=0,AA42,"")</f>
        <v/>
      </c>
      <c r="AC42" s="76">
        <f>IF(AA42&lt;0,AA42,"")</f>
        <v>-4.70851875E-5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50.01</v>
      </c>
      <c r="D43" s="73">
        <f>ROUND(C43,2)</f>
        <v>50.01</v>
      </c>
      <c r="E43" s="60">
        <v>232.07</v>
      </c>
      <c r="F43" s="61">
        <v>1.92</v>
      </c>
      <c r="G43" s="74">
        <v>0.0138</v>
      </c>
      <c r="H43" s="63">
        <f>MAX(G43,-0.12*F43)</f>
        <v>0.0138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8.006414999999999E-5</v>
      </c>
      <c r="S43" s="60">
        <f>MIN($S$6/100*F43,150)</f>
        <v>0.2304</v>
      </c>
      <c r="T43" s="60">
        <f>MIN($T$6/100*F43,200)</f>
        <v>0.288</v>
      </c>
      <c r="U43" s="60">
        <f>MIN($U$6/100*F43,250)</f>
        <v>0.384</v>
      </c>
      <c r="V43" s="60">
        <v>0.2</v>
      </c>
      <c r="W43" s="60">
        <v>0.2</v>
      </c>
      <c r="X43" s="60">
        <v>0.6</v>
      </c>
      <c r="Y43" s="67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8.006414999999999E-5</v>
      </c>
      <c r="AB43" s="75">
        <f>IF(AA43&gt;=0,AA43,"")</f>
        <v>8.006414999999999E-5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</v>
      </c>
      <c r="D44" s="73">
        <f>ROUND(C44,2)</f>
        <v>50</v>
      </c>
      <c r="E44" s="60">
        <v>290.09</v>
      </c>
      <c r="F44" s="61">
        <v>1.92</v>
      </c>
      <c r="G44" s="74">
        <v>-0.00585</v>
      </c>
      <c r="H44" s="63">
        <f>MAX(G44,-0.12*F44)</f>
        <v>-0.00585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-4.24256625E-5</v>
      </c>
      <c r="S44" s="60">
        <f>MIN($S$6/100*F44,150)</f>
        <v>0.2304</v>
      </c>
      <c r="T44" s="60">
        <f>MIN($T$6/100*F44,200)</f>
        <v>0.288</v>
      </c>
      <c r="U44" s="60">
        <f>MIN($U$6/100*F44,250)</f>
        <v>0.384</v>
      </c>
      <c r="V44" s="60">
        <v>0.2</v>
      </c>
      <c r="W44" s="60">
        <v>0.2</v>
      </c>
      <c r="X44" s="60">
        <v>0.6</v>
      </c>
      <c r="Y44" s="67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-4.24256625E-5</v>
      </c>
      <c r="AB44" s="75" t="str">
        <f>IF(AA44&gt;=0,AA44,"")</f>
        <v/>
      </c>
      <c r="AC44" s="76">
        <f>IF(AA44&lt;0,AA44,"")</f>
        <v>-4.24256625E-5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49.97</v>
      </c>
      <c r="D45" s="73">
        <f>ROUND(C45,2)</f>
        <v>49.97</v>
      </c>
      <c r="E45" s="60">
        <v>385.69</v>
      </c>
      <c r="F45" s="61">
        <v>1.92</v>
      </c>
      <c r="G45" s="74">
        <v>0.0138</v>
      </c>
      <c r="H45" s="63">
        <f>MAX(G45,-0.12*F45)</f>
        <v>0.0138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0.00013306305</v>
      </c>
      <c r="S45" s="60">
        <f>MIN($S$6/100*F45,150)</f>
        <v>0.2304</v>
      </c>
      <c r="T45" s="60">
        <f>MIN($T$6/100*F45,200)</f>
        <v>0.288</v>
      </c>
      <c r="U45" s="60">
        <f>MIN($U$6/100*F45,250)</f>
        <v>0.384</v>
      </c>
      <c r="V45" s="60">
        <v>0.2</v>
      </c>
      <c r="W45" s="60">
        <v>0.2</v>
      </c>
      <c r="X45" s="60">
        <v>0.6</v>
      </c>
      <c r="Y45" s="67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0.00013306305</v>
      </c>
      <c r="AB45" s="75">
        <f>IF(AA45&gt;=0,AA45,"")</f>
        <v>0.00013306305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49.97</v>
      </c>
      <c r="D46" s="73">
        <f>ROUND(C46,2)</f>
        <v>49.97</v>
      </c>
      <c r="E46" s="60">
        <v>385.69</v>
      </c>
      <c r="F46" s="61">
        <v>1.92</v>
      </c>
      <c r="G46" s="74">
        <v>-0.00585</v>
      </c>
      <c r="H46" s="63">
        <f>MAX(G46,-0.12*F46)</f>
        <v>-0.00585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-5.64071625E-5</v>
      </c>
      <c r="S46" s="60">
        <f>MIN($S$6/100*F46,150)</f>
        <v>0.2304</v>
      </c>
      <c r="T46" s="60">
        <f>MIN($T$6/100*F46,200)</f>
        <v>0.288</v>
      </c>
      <c r="U46" s="60">
        <f>MIN($U$6/100*F46,250)</f>
        <v>0.384</v>
      </c>
      <c r="V46" s="60">
        <v>0.2</v>
      </c>
      <c r="W46" s="60">
        <v>0.2</v>
      </c>
      <c r="X46" s="60">
        <v>0.6</v>
      </c>
      <c r="Y46" s="67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-5.64071625E-5</v>
      </c>
      <c r="AB46" s="75" t="str">
        <f>IF(AA46&gt;=0,AA46,"")</f>
        <v/>
      </c>
      <c r="AC46" s="76">
        <f>IF(AA46&lt;0,AA46,"")</f>
        <v>-5.64071625E-5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49.95</v>
      </c>
      <c r="D47" s="73">
        <f>ROUND(C47,2)</f>
        <v>49.95</v>
      </c>
      <c r="E47" s="60">
        <v>449.43</v>
      </c>
      <c r="F47" s="61">
        <v>1.92</v>
      </c>
      <c r="G47" s="74">
        <v>-0.00585</v>
      </c>
      <c r="H47" s="63">
        <f>MAX(G47,-0.12*F47)</f>
        <v>-0.00585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-6.57291375E-5</v>
      </c>
      <c r="S47" s="60">
        <f>MIN($S$6/100*F47,150)</f>
        <v>0.2304</v>
      </c>
      <c r="T47" s="60">
        <f>MIN($T$6/100*F47,200)</f>
        <v>0.288</v>
      </c>
      <c r="U47" s="60">
        <f>MIN($U$6/100*F47,250)</f>
        <v>0.384</v>
      </c>
      <c r="V47" s="60">
        <v>0.2</v>
      </c>
      <c r="W47" s="60">
        <v>0.2</v>
      </c>
      <c r="X47" s="60">
        <v>0.6</v>
      </c>
      <c r="Y47" s="67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-6.57291375E-5</v>
      </c>
      <c r="AB47" s="75" t="str">
        <f>IF(AA47&gt;=0,AA47,"")</f>
        <v/>
      </c>
      <c r="AC47" s="76">
        <f>IF(AA47&lt;0,AA47,"")</f>
        <v>-6.57291375E-5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321.95</v>
      </c>
      <c r="F48" s="61">
        <v>1.92</v>
      </c>
      <c r="G48" s="74">
        <v>0.0138</v>
      </c>
      <c r="H48" s="63">
        <f>MAX(G48,-0.12*F48)</f>
        <v>0.0138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0.00011107275</v>
      </c>
      <c r="S48" s="60">
        <f>MIN($S$6/100*F48,150)</f>
        <v>0.2304</v>
      </c>
      <c r="T48" s="60">
        <f>MIN($T$6/100*F48,200)</f>
        <v>0.288</v>
      </c>
      <c r="U48" s="60">
        <f>MIN($U$6/100*F48,250)</f>
        <v>0.384</v>
      </c>
      <c r="V48" s="60">
        <v>0.2</v>
      </c>
      <c r="W48" s="60">
        <v>0.2</v>
      </c>
      <c r="X48" s="60">
        <v>0.6</v>
      </c>
      <c r="Y48" s="67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0.00011107275</v>
      </c>
      <c r="AB48" s="75">
        <f>IF(AA48&gt;=0,AA48,"")</f>
        <v>0.00011107275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49.97</v>
      </c>
      <c r="D49" s="73">
        <f>ROUND(C49,2)</f>
        <v>49.97</v>
      </c>
      <c r="E49" s="60">
        <v>385.69</v>
      </c>
      <c r="F49" s="61">
        <v>1.92</v>
      </c>
      <c r="G49" s="74">
        <v>-0.00585</v>
      </c>
      <c r="H49" s="63">
        <f>MAX(G49,-0.12*F49)</f>
        <v>-0.00585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-5.64071625E-5</v>
      </c>
      <c r="S49" s="60">
        <f>MIN($S$6/100*F49,150)</f>
        <v>0.2304</v>
      </c>
      <c r="T49" s="60">
        <f>MIN($T$6/100*F49,200)</f>
        <v>0.288</v>
      </c>
      <c r="U49" s="60">
        <f>MIN($U$6/100*F49,250)</f>
        <v>0.384</v>
      </c>
      <c r="V49" s="60">
        <v>0.2</v>
      </c>
      <c r="W49" s="60">
        <v>0.2</v>
      </c>
      <c r="X49" s="60">
        <v>0.6</v>
      </c>
      <c r="Y49" s="67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-5.64071625E-5</v>
      </c>
      <c r="AB49" s="75" t="str">
        <f>IF(AA49&gt;=0,AA49,"")</f>
        <v/>
      </c>
      <c r="AC49" s="76">
        <f>IF(AA49&lt;0,AA49,"")</f>
        <v>-5.64071625E-5</v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232.07</v>
      </c>
      <c r="F50" s="61">
        <v>1.92</v>
      </c>
      <c r="G50" s="74">
        <v>0.0138</v>
      </c>
      <c r="H50" s="63">
        <f>MAX(G50,-0.12*F50)</f>
        <v>0.0138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8.006414999999999E-5</v>
      </c>
      <c r="S50" s="60">
        <f>MIN($S$6/100*F50,150)</f>
        <v>0.2304</v>
      </c>
      <c r="T50" s="60">
        <f>MIN($T$6/100*F50,200)</f>
        <v>0.288</v>
      </c>
      <c r="U50" s="60">
        <f>MIN($U$6/100*F50,250)</f>
        <v>0.384</v>
      </c>
      <c r="V50" s="60">
        <v>0.2</v>
      </c>
      <c r="W50" s="60">
        <v>0.2</v>
      </c>
      <c r="X50" s="60">
        <v>0.6</v>
      </c>
      <c r="Y50" s="67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8.006414999999999E-5</v>
      </c>
      <c r="AB50" s="75">
        <f>IF(AA50&gt;=0,AA50,"")</f>
        <v>8.006414999999999E-5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50.02</v>
      </c>
      <c r="D51" s="73">
        <f>ROUND(C51,2)</f>
        <v>50.02</v>
      </c>
      <c r="E51" s="60">
        <v>174.05</v>
      </c>
      <c r="F51" s="61">
        <v>1.92</v>
      </c>
      <c r="G51" s="74">
        <v>0.0138</v>
      </c>
      <c r="H51" s="63">
        <f>MAX(G51,-0.12*F51)</f>
        <v>0.0138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6.004725000000001E-5</v>
      </c>
      <c r="S51" s="60">
        <f>MIN($S$6/100*F51,150)</f>
        <v>0.2304</v>
      </c>
      <c r="T51" s="60">
        <f>MIN($T$6/100*F51,200)</f>
        <v>0.288</v>
      </c>
      <c r="U51" s="60">
        <f>MIN($U$6/100*F51,250)</f>
        <v>0.384</v>
      </c>
      <c r="V51" s="60">
        <v>0.2</v>
      </c>
      <c r="W51" s="60">
        <v>0.2</v>
      </c>
      <c r="X51" s="60">
        <v>0.6</v>
      </c>
      <c r="Y51" s="67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6.004725000000001E-5</v>
      </c>
      <c r="AB51" s="75">
        <f>IF(AA51&gt;=0,AA51,"")</f>
        <v>6.004725000000001E-5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50.03</v>
      </c>
      <c r="D52" s="73">
        <f>ROUND(C52,2)</f>
        <v>50.03</v>
      </c>
      <c r="E52" s="60">
        <v>116.03</v>
      </c>
      <c r="F52" s="61">
        <v>1.92</v>
      </c>
      <c r="G52" s="74">
        <v>-0.00585</v>
      </c>
      <c r="H52" s="63">
        <f>MAX(G52,-0.12*F52)</f>
        <v>-0.00585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-1.69693875E-5</v>
      </c>
      <c r="S52" s="60">
        <f>MIN($S$6/100*F52,150)</f>
        <v>0.2304</v>
      </c>
      <c r="T52" s="60">
        <f>MIN($T$6/100*F52,200)</f>
        <v>0.288</v>
      </c>
      <c r="U52" s="60">
        <f>MIN($U$6/100*F52,250)</f>
        <v>0.384</v>
      </c>
      <c r="V52" s="60">
        <v>0.2</v>
      </c>
      <c r="W52" s="60">
        <v>0.2</v>
      </c>
      <c r="X52" s="60">
        <v>0.6</v>
      </c>
      <c r="Y52" s="67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-1.69693875E-5</v>
      </c>
      <c r="AB52" s="75" t="str">
        <f>IF(AA52&gt;=0,AA52,"")</f>
        <v/>
      </c>
      <c r="AC52" s="76">
        <f>IF(AA52&lt;0,AA52,"")</f>
        <v>-1.69693875E-5</v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50.02</v>
      </c>
      <c r="D53" s="73">
        <f>ROUND(C53,2)</f>
        <v>50.02</v>
      </c>
      <c r="E53" s="60">
        <v>174.05</v>
      </c>
      <c r="F53" s="61">
        <v>1.92</v>
      </c>
      <c r="G53" s="74">
        <v>0.0138</v>
      </c>
      <c r="H53" s="63">
        <f>MAX(G53,-0.12*F53)</f>
        <v>0.0138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6.004725000000001E-5</v>
      </c>
      <c r="S53" s="60">
        <f>MIN($S$6/100*F53,150)</f>
        <v>0.2304</v>
      </c>
      <c r="T53" s="60">
        <f>MIN($T$6/100*F53,200)</f>
        <v>0.288</v>
      </c>
      <c r="U53" s="60">
        <f>MIN($U$6/100*F53,250)</f>
        <v>0.384</v>
      </c>
      <c r="V53" s="60">
        <v>0.2</v>
      </c>
      <c r="W53" s="60">
        <v>0.2</v>
      </c>
      <c r="X53" s="60">
        <v>0.6</v>
      </c>
      <c r="Y53" s="67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6.004725000000001E-5</v>
      </c>
      <c r="AB53" s="75">
        <f>IF(AA53&gt;=0,AA53,"")</f>
        <v>6.004725000000001E-5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116.03</v>
      </c>
      <c r="F54" s="61">
        <v>1.92</v>
      </c>
      <c r="G54" s="74">
        <v>0.0138</v>
      </c>
      <c r="H54" s="63">
        <f>MAX(G54,-0.12*F54)</f>
        <v>0.0138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4.003035E-5</v>
      </c>
      <c r="S54" s="60">
        <f>MIN($S$6/100*F54,150)</f>
        <v>0.2304</v>
      </c>
      <c r="T54" s="60">
        <f>MIN($T$6/100*F54,200)</f>
        <v>0.288</v>
      </c>
      <c r="U54" s="60">
        <f>MIN($U$6/100*F54,250)</f>
        <v>0.384</v>
      </c>
      <c r="V54" s="60">
        <v>0.2</v>
      </c>
      <c r="W54" s="60">
        <v>0.2</v>
      </c>
      <c r="X54" s="60">
        <v>0.6</v>
      </c>
      <c r="Y54" s="67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4.003035E-5</v>
      </c>
      <c r="AB54" s="75">
        <f>IF(AA54&gt;=0,AA54,"")</f>
        <v>4.003035E-5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50.04</v>
      </c>
      <c r="D55" s="73">
        <f>ROUND(C55,2)</f>
        <v>50.04</v>
      </c>
      <c r="E55" s="60">
        <v>58.02</v>
      </c>
      <c r="F55" s="61">
        <v>1.92</v>
      </c>
      <c r="G55" s="74">
        <v>-0.00585</v>
      </c>
      <c r="H55" s="63">
        <f>MAX(G55,-0.12*F55)</f>
        <v>-0.00585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-8.485425E-6</v>
      </c>
      <c r="S55" s="60">
        <f>MIN($S$6/100*F55,150)</f>
        <v>0.2304</v>
      </c>
      <c r="T55" s="60">
        <f>MIN($T$6/100*F55,200)</f>
        <v>0.288</v>
      </c>
      <c r="U55" s="60">
        <f>MIN($U$6/100*F55,250)</f>
        <v>0.384</v>
      </c>
      <c r="V55" s="60">
        <v>0.2</v>
      </c>
      <c r="W55" s="60">
        <v>0.2</v>
      </c>
      <c r="X55" s="60">
        <v>0.6</v>
      </c>
      <c r="Y55" s="67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-8.485425E-6</v>
      </c>
      <c r="AB55" s="75" t="str">
        <f>IF(AA55&gt;=0,AA55,"")</f>
        <v/>
      </c>
      <c r="AC55" s="76">
        <f>IF(AA55&lt;0,AA55,"")</f>
        <v>-8.485425E-6</v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49.93</v>
      </c>
      <c r="D56" s="73">
        <f>ROUND(C56,2)</f>
        <v>49.93</v>
      </c>
      <c r="E56" s="60">
        <v>513.17</v>
      </c>
      <c r="F56" s="61">
        <v>1.99</v>
      </c>
      <c r="G56" s="74">
        <v>-0.01445</v>
      </c>
      <c r="H56" s="63">
        <f>MAX(G56,-0.12*F56)</f>
        <v>-0.01445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-0.0001853826625</v>
      </c>
      <c r="S56" s="60">
        <f>MIN($S$6/100*F56,150)</f>
        <v>0.2388</v>
      </c>
      <c r="T56" s="60">
        <f>MIN($T$6/100*F56,200)</f>
        <v>0.2985</v>
      </c>
      <c r="U56" s="60">
        <f>MIN($U$6/100*F56,250)</f>
        <v>0.398</v>
      </c>
      <c r="V56" s="60">
        <v>0.2</v>
      </c>
      <c r="W56" s="60">
        <v>0.2</v>
      </c>
      <c r="X56" s="60">
        <v>0.6</v>
      </c>
      <c r="Y56" s="67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-0.0001853826625</v>
      </c>
      <c r="AB56" s="75" t="str">
        <f>IF(AA56&gt;=0,AA56,"")</f>
        <v/>
      </c>
      <c r="AC56" s="76">
        <f>IF(AA56&lt;0,AA56,"")</f>
        <v>-0.0001853826625</v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49.93</v>
      </c>
      <c r="D57" s="73">
        <f>ROUND(C57,2)</f>
        <v>49.93</v>
      </c>
      <c r="E57" s="60">
        <v>513.17</v>
      </c>
      <c r="F57" s="61">
        <v>1.99</v>
      </c>
      <c r="G57" s="74">
        <v>-0.0341</v>
      </c>
      <c r="H57" s="63">
        <f>MAX(G57,-0.12*F57)</f>
        <v>-0.0341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-0.000437477425</v>
      </c>
      <c r="S57" s="60">
        <f>MIN($S$6/100*F57,150)</f>
        <v>0.2388</v>
      </c>
      <c r="T57" s="60">
        <f>MIN($T$6/100*F57,200)</f>
        <v>0.2985</v>
      </c>
      <c r="U57" s="60">
        <f>MIN($U$6/100*F57,250)</f>
        <v>0.398</v>
      </c>
      <c r="V57" s="60">
        <v>0.2</v>
      </c>
      <c r="W57" s="60">
        <v>0.2</v>
      </c>
      <c r="X57" s="60">
        <v>0.6</v>
      </c>
      <c r="Y57" s="67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-0.000437477425</v>
      </c>
      <c r="AB57" s="75" t="str">
        <f>IF(AA57&gt;=0,AA57,"")</f>
        <v/>
      </c>
      <c r="AC57" s="76">
        <f>IF(AA57&lt;0,AA57,"")</f>
        <v>-0.000437477425</v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49.98</v>
      </c>
      <c r="D58" s="73">
        <f>ROUND(C58,2)</f>
        <v>49.98</v>
      </c>
      <c r="E58" s="60">
        <v>353.82</v>
      </c>
      <c r="F58" s="61">
        <v>1.99</v>
      </c>
      <c r="G58" s="74">
        <v>-0.01445</v>
      </c>
      <c r="H58" s="63">
        <f>MAX(G58,-0.12*F58)</f>
        <v>-0.01445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-0.000127817475</v>
      </c>
      <c r="S58" s="60">
        <f>MIN($S$6/100*F58,150)</f>
        <v>0.2388</v>
      </c>
      <c r="T58" s="60">
        <f>MIN($T$6/100*F58,200)</f>
        <v>0.2985</v>
      </c>
      <c r="U58" s="60">
        <f>MIN($U$6/100*F58,250)</f>
        <v>0.398</v>
      </c>
      <c r="V58" s="60">
        <v>0.2</v>
      </c>
      <c r="W58" s="60">
        <v>0.2</v>
      </c>
      <c r="X58" s="60">
        <v>0.6</v>
      </c>
      <c r="Y58" s="67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-0.000127817475</v>
      </c>
      <c r="AB58" s="75" t="str">
        <f>IF(AA58&gt;=0,AA58,"")</f>
        <v/>
      </c>
      <c r="AC58" s="76">
        <f>IF(AA58&lt;0,AA58,"")</f>
        <v>-0.000127817475</v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49.95</v>
      </c>
      <c r="D59" s="73">
        <f>ROUND(C59,2)</f>
        <v>49.95</v>
      </c>
      <c r="E59" s="60">
        <v>449.43</v>
      </c>
      <c r="F59" s="61">
        <v>1.99</v>
      </c>
      <c r="G59" s="74">
        <v>-0.01445</v>
      </c>
      <c r="H59" s="63">
        <f>MAX(G59,-0.12*F59)</f>
        <v>-0.01445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-0.0001623565875</v>
      </c>
      <c r="S59" s="60">
        <f>MIN($S$6/100*F59,150)</f>
        <v>0.2388</v>
      </c>
      <c r="T59" s="60">
        <f>MIN($T$6/100*F59,200)</f>
        <v>0.2985</v>
      </c>
      <c r="U59" s="60">
        <f>MIN($U$6/100*F59,250)</f>
        <v>0.398</v>
      </c>
      <c r="V59" s="60">
        <v>0.2</v>
      </c>
      <c r="W59" s="60">
        <v>0.2</v>
      </c>
      <c r="X59" s="60">
        <v>0.6</v>
      </c>
      <c r="Y59" s="67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-0.0001623565875</v>
      </c>
      <c r="AB59" s="75" t="str">
        <f>IF(AA59&gt;=0,AA59,"")</f>
        <v/>
      </c>
      <c r="AC59" s="76">
        <f>IF(AA59&lt;0,AA59,"")</f>
        <v>-0.0001623565875</v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50.02</v>
      </c>
      <c r="D60" s="73">
        <f>ROUND(C60,2)</f>
        <v>50.02</v>
      </c>
      <c r="E60" s="60">
        <v>174.05</v>
      </c>
      <c r="F60" s="61">
        <v>1.99</v>
      </c>
      <c r="G60" s="74">
        <v>-0.0341</v>
      </c>
      <c r="H60" s="63">
        <f>MAX(G60,-0.12*F60)</f>
        <v>-0.0341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-0.000148377625</v>
      </c>
      <c r="S60" s="60">
        <f>MIN($S$6/100*F60,150)</f>
        <v>0.2388</v>
      </c>
      <c r="T60" s="60">
        <f>MIN($T$6/100*F60,200)</f>
        <v>0.2985</v>
      </c>
      <c r="U60" s="60">
        <f>MIN($U$6/100*F60,250)</f>
        <v>0.398</v>
      </c>
      <c r="V60" s="60">
        <v>0.2</v>
      </c>
      <c r="W60" s="60">
        <v>0.2</v>
      </c>
      <c r="X60" s="60">
        <v>0.6</v>
      </c>
      <c r="Y60" s="67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-0.000148377625</v>
      </c>
      <c r="AB60" s="75" t="str">
        <f>IF(AA60&gt;=0,AA60,"")</f>
        <v/>
      </c>
      <c r="AC60" s="76">
        <f>IF(AA60&lt;0,AA60,"")</f>
        <v>-0.000148377625</v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50.02</v>
      </c>
      <c r="D61" s="73">
        <f>ROUND(C61,2)</f>
        <v>50.02</v>
      </c>
      <c r="E61" s="60">
        <v>174.05</v>
      </c>
      <c r="F61" s="61">
        <v>1.99</v>
      </c>
      <c r="G61" s="74">
        <v>-0.01445</v>
      </c>
      <c r="H61" s="63">
        <f>MAX(G61,-0.12*F61)</f>
        <v>-0.01445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-6.28755625E-5</v>
      </c>
      <c r="S61" s="60">
        <f>MIN($S$6/100*F61,150)</f>
        <v>0.2388</v>
      </c>
      <c r="T61" s="60">
        <f>MIN($T$6/100*F61,200)</f>
        <v>0.2985</v>
      </c>
      <c r="U61" s="60">
        <f>MIN($U$6/100*F61,250)</f>
        <v>0.398</v>
      </c>
      <c r="V61" s="60">
        <v>0.2</v>
      </c>
      <c r="W61" s="60">
        <v>0.2</v>
      </c>
      <c r="X61" s="60">
        <v>0.6</v>
      </c>
      <c r="Y61" s="67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-6.28755625E-5</v>
      </c>
      <c r="AB61" s="75" t="str">
        <f>IF(AA61&gt;=0,AA61,"")</f>
        <v/>
      </c>
      <c r="AC61" s="76">
        <f>IF(AA61&lt;0,AA61,"")</f>
        <v>-6.28755625E-5</v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50.05</v>
      </c>
      <c r="D62" s="73">
        <f>ROUND(C62,2)</f>
        <v>50.05</v>
      </c>
      <c r="E62" s="60">
        <v>0</v>
      </c>
      <c r="F62" s="61">
        <v>1.99</v>
      </c>
      <c r="G62" s="74">
        <v>-0.01445</v>
      </c>
      <c r="H62" s="63">
        <f>MAX(G62,-0.12*F62)</f>
        <v>-0.01445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-0</v>
      </c>
      <c r="S62" s="60">
        <f>MIN($S$6/100*F62,150)</f>
        <v>0.2388</v>
      </c>
      <c r="T62" s="60">
        <f>MIN($T$6/100*F62,200)</f>
        <v>0.2985</v>
      </c>
      <c r="U62" s="60">
        <f>MIN($U$6/100*F62,250)</f>
        <v>0.398</v>
      </c>
      <c r="V62" s="60">
        <v>0.2</v>
      </c>
      <c r="W62" s="60">
        <v>0.2</v>
      </c>
      <c r="X62" s="60">
        <v>0.6</v>
      </c>
      <c r="Y62" s="67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75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174.05</v>
      </c>
      <c r="F63" s="61">
        <v>1.99</v>
      </c>
      <c r="G63" s="74">
        <v>-0.01445</v>
      </c>
      <c r="H63" s="63">
        <f>MAX(G63,-0.12*F63)</f>
        <v>-0.01445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-6.28755625E-5</v>
      </c>
      <c r="S63" s="60">
        <f>MIN($S$6/100*F63,150)</f>
        <v>0.2388</v>
      </c>
      <c r="T63" s="60">
        <f>MIN($T$6/100*F63,200)</f>
        <v>0.2985</v>
      </c>
      <c r="U63" s="60">
        <f>MIN($U$6/100*F63,250)</f>
        <v>0.398</v>
      </c>
      <c r="V63" s="60">
        <v>0.2</v>
      </c>
      <c r="W63" s="60">
        <v>0.2</v>
      </c>
      <c r="X63" s="60">
        <v>0.6</v>
      </c>
      <c r="Y63" s="67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-6.28755625E-5</v>
      </c>
      <c r="AB63" s="75" t="str">
        <f>IF(AA63&gt;=0,AA63,"")</f>
        <v/>
      </c>
      <c r="AC63" s="76">
        <f>IF(AA63&lt;0,AA63,"")</f>
        <v>-6.28755625E-5</v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49.92</v>
      </c>
      <c r="D64" s="73">
        <f>ROUND(C64,2)</f>
        <v>49.92</v>
      </c>
      <c r="E64" s="60">
        <v>545.04</v>
      </c>
      <c r="F64" s="61">
        <v>1.99</v>
      </c>
      <c r="G64" s="74">
        <v>-0.0341</v>
      </c>
      <c r="H64" s="63">
        <f>MAX(G64,-0.12*F64)</f>
        <v>-0.0341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-0.0004646465999999999</v>
      </c>
      <c r="S64" s="60">
        <f>MIN($S$6/100*F64,150)</f>
        <v>0.2388</v>
      </c>
      <c r="T64" s="60">
        <f>MIN($T$6/100*F64,200)</f>
        <v>0.2985</v>
      </c>
      <c r="U64" s="60">
        <f>MIN($U$6/100*F64,250)</f>
        <v>0.398</v>
      </c>
      <c r="V64" s="60">
        <v>0.2</v>
      </c>
      <c r="W64" s="60">
        <v>0.2</v>
      </c>
      <c r="X64" s="60">
        <v>0.6</v>
      </c>
      <c r="Y64" s="67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-0.0004646465999999999</v>
      </c>
      <c r="AB64" s="75" t="str">
        <f>IF(AA64&gt;=0,AA64,"")</f>
        <v/>
      </c>
      <c r="AC64" s="76">
        <f>IF(AA64&lt;0,AA64,"")</f>
        <v>-0.0004646465999999999</v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49.82</v>
      </c>
      <c r="D65" s="73">
        <f>ROUND(C65,2)</f>
        <v>49.82</v>
      </c>
      <c r="E65" s="60">
        <v>800</v>
      </c>
      <c r="F65" s="61">
        <v>1.99</v>
      </c>
      <c r="G65" s="74">
        <v>-0.01445</v>
      </c>
      <c r="H65" s="63">
        <f>MAX(G65,-0.12*F65)</f>
        <v>-0.01445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-0.000289</v>
      </c>
      <c r="S65" s="60">
        <f>MIN($S$6/100*F65,150)</f>
        <v>0.2388</v>
      </c>
      <c r="T65" s="60">
        <f>MIN($T$6/100*F65,200)</f>
        <v>0.2985</v>
      </c>
      <c r="U65" s="60">
        <f>MIN($U$6/100*F65,250)</f>
        <v>0.398</v>
      </c>
      <c r="V65" s="60">
        <v>0.2</v>
      </c>
      <c r="W65" s="60">
        <v>0.2</v>
      </c>
      <c r="X65" s="60">
        <v>0.6</v>
      </c>
      <c r="Y65" s="67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-0.000289</v>
      </c>
      <c r="AB65" s="75" t="str">
        <f>IF(AA65&gt;=0,AA65,"")</f>
        <v/>
      </c>
      <c r="AC65" s="76">
        <f>IF(AA65&lt;0,AA65,"")</f>
        <v>-0.000289</v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49.89</v>
      </c>
      <c r="D66" s="73">
        <f>ROUND(C66,2)</f>
        <v>49.89</v>
      </c>
      <c r="E66" s="60">
        <v>640.65</v>
      </c>
      <c r="F66" s="61">
        <v>1.99</v>
      </c>
      <c r="G66" s="74">
        <v>-0.01445</v>
      </c>
      <c r="H66" s="63">
        <f>MAX(G66,-0.12*F66)</f>
        <v>-0.01445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-0.0002314348125</v>
      </c>
      <c r="S66" s="60">
        <f>MIN($S$6/100*F66,150)</f>
        <v>0.2388</v>
      </c>
      <c r="T66" s="60">
        <f>MIN($T$6/100*F66,200)</f>
        <v>0.2985</v>
      </c>
      <c r="U66" s="60">
        <f>MIN($U$6/100*F66,250)</f>
        <v>0.398</v>
      </c>
      <c r="V66" s="60">
        <v>0.2</v>
      </c>
      <c r="W66" s="60">
        <v>0.2</v>
      </c>
      <c r="X66" s="60">
        <v>0.6</v>
      </c>
      <c r="Y66" s="67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-0.0002314348125</v>
      </c>
      <c r="AB66" s="75" t="str">
        <f>IF(AA66&gt;=0,AA66,"")</f>
        <v/>
      </c>
      <c r="AC66" s="76">
        <f>IF(AA66&lt;0,AA66,"")</f>
        <v>-0.0002314348125</v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49.93</v>
      </c>
      <c r="D67" s="73">
        <f>ROUND(C67,2)</f>
        <v>49.93</v>
      </c>
      <c r="E67" s="60">
        <v>513.17</v>
      </c>
      <c r="F67" s="61">
        <v>1.99</v>
      </c>
      <c r="G67" s="74">
        <v>-0.0341</v>
      </c>
      <c r="H67" s="63">
        <f>MAX(G67,-0.12*F67)</f>
        <v>-0.0341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-0.000437477425</v>
      </c>
      <c r="S67" s="60">
        <f>MIN($S$6/100*F67,150)</f>
        <v>0.2388</v>
      </c>
      <c r="T67" s="60">
        <f>MIN($T$6/100*F67,200)</f>
        <v>0.2985</v>
      </c>
      <c r="U67" s="60">
        <f>MIN($U$6/100*F67,250)</f>
        <v>0.398</v>
      </c>
      <c r="V67" s="60">
        <v>0.2</v>
      </c>
      <c r="W67" s="60">
        <v>0.2</v>
      </c>
      <c r="X67" s="60">
        <v>0.6</v>
      </c>
      <c r="Y67" s="67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-0.000437477425</v>
      </c>
      <c r="AB67" s="75" t="str">
        <f>IF(AA67&gt;=0,AA67,"")</f>
        <v/>
      </c>
      <c r="AC67" s="76">
        <f>IF(AA67&lt;0,AA67,"")</f>
        <v>-0.000437477425</v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</v>
      </c>
      <c r="D68" s="73">
        <f>ROUND(C68,2)</f>
        <v>50</v>
      </c>
      <c r="E68" s="60">
        <v>290.09</v>
      </c>
      <c r="F68" s="61">
        <v>1.99</v>
      </c>
      <c r="G68" s="74">
        <v>0.0052</v>
      </c>
      <c r="H68" s="63">
        <f>MAX(G68,-0.12*F68)</f>
        <v>0.0052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3.771169999999999E-5</v>
      </c>
      <c r="S68" s="60">
        <f>MIN($S$6/100*F68,150)</f>
        <v>0.2388</v>
      </c>
      <c r="T68" s="60">
        <f>MIN($T$6/100*F68,200)</f>
        <v>0.2985</v>
      </c>
      <c r="U68" s="60">
        <f>MIN($U$6/100*F68,250)</f>
        <v>0.398</v>
      </c>
      <c r="V68" s="60">
        <v>0.2</v>
      </c>
      <c r="W68" s="60">
        <v>0.2</v>
      </c>
      <c r="X68" s="60">
        <v>0.6</v>
      </c>
      <c r="Y68" s="67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3.771169999999999E-5</v>
      </c>
      <c r="AB68" s="75">
        <f>IF(AA68&gt;=0,AA68,"")</f>
        <v>3.771169999999999E-5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49.98</v>
      </c>
      <c r="D69" s="73">
        <f>ROUND(C69,2)</f>
        <v>49.98</v>
      </c>
      <c r="E69" s="60">
        <v>353.82</v>
      </c>
      <c r="F69" s="61">
        <v>1.87</v>
      </c>
      <c r="G69" s="74">
        <v>0.00311</v>
      </c>
      <c r="H69" s="63">
        <f>MAX(G69,-0.12*F69)</f>
        <v>0.00311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2.7509505E-5</v>
      </c>
      <c r="S69" s="60">
        <f>MIN($S$6/100*F69,150)</f>
        <v>0.2244</v>
      </c>
      <c r="T69" s="60">
        <f>MIN($T$6/100*F69,200)</f>
        <v>0.2805</v>
      </c>
      <c r="U69" s="60">
        <f>MIN($U$6/100*F69,250)</f>
        <v>0.3740000000000001</v>
      </c>
      <c r="V69" s="60">
        <v>0.2</v>
      </c>
      <c r="W69" s="60">
        <v>0.2</v>
      </c>
      <c r="X69" s="60">
        <v>0.6</v>
      </c>
      <c r="Y69" s="67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2.7509505E-5</v>
      </c>
      <c r="AB69" s="75">
        <f>IF(AA69&gt;=0,AA69,"")</f>
        <v>2.7509505E-5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49.99</v>
      </c>
      <c r="D70" s="73">
        <f>ROUND(C70,2)</f>
        <v>49.99</v>
      </c>
      <c r="E70" s="60">
        <v>321.95</v>
      </c>
      <c r="F70" s="61">
        <v>1.87</v>
      </c>
      <c r="G70" s="74">
        <v>0.00311</v>
      </c>
      <c r="H70" s="63">
        <f>MAX(G70,-0.12*F70)</f>
        <v>0.00311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2.50316125E-5</v>
      </c>
      <c r="S70" s="60">
        <f>MIN($S$6/100*F70,150)</f>
        <v>0.2244</v>
      </c>
      <c r="T70" s="60">
        <f>MIN($T$6/100*F70,200)</f>
        <v>0.2805</v>
      </c>
      <c r="U70" s="60">
        <f>MIN($U$6/100*F70,250)</f>
        <v>0.3740000000000001</v>
      </c>
      <c r="V70" s="60">
        <v>0.2</v>
      </c>
      <c r="W70" s="60">
        <v>0.2</v>
      </c>
      <c r="X70" s="60">
        <v>0.6</v>
      </c>
      <c r="Y70" s="67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2.50316125E-5</v>
      </c>
      <c r="AB70" s="75">
        <f>IF(AA70&gt;=0,AA70,"")</f>
        <v>2.50316125E-5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49.99</v>
      </c>
      <c r="D71" s="73">
        <f>ROUND(C71,2)</f>
        <v>49.99</v>
      </c>
      <c r="E71" s="60">
        <v>321.95</v>
      </c>
      <c r="F71" s="61">
        <v>1.87</v>
      </c>
      <c r="G71" s="74">
        <v>0.00311</v>
      </c>
      <c r="H71" s="63">
        <f>MAX(G71,-0.12*F71)</f>
        <v>0.00311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2.50316125E-5</v>
      </c>
      <c r="S71" s="60">
        <f>MIN($S$6/100*F71,150)</f>
        <v>0.2244</v>
      </c>
      <c r="T71" s="60">
        <f>MIN($T$6/100*F71,200)</f>
        <v>0.2805</v>
      </c>
      <c r="U71" s="60">
        <f>MIN($U$6/100*F71,250)</f>
        <v>0.3740000000000001</v>
      </c>
      <c r="V71" s="60">
        <v>0.2</v>
      </c>
      <c r="W71" s="60">
        <v>0.2</v>
      </c>
      <c r="X71" s="60">
        <v>0.6</v>
      </c>
      <c r="Y71" s="67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2.50316125E-5</v>
      </c>
      <c r="AB71" s="75">
        <f>IF(AA71&gt;=0,AA71,"")</f>
        <v>2.50316125E-5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50.02</v>
      </c>
      <c r="D72" s="73">
        <f>ROUND(C72,2)</f>
        <v>50.02</v>
      </c>
      <c r="E72" s="60">
        <v>174.05</v>
      </c>
      <c r="F72" s="61">
        <v>1.87</v>
      </c>
      <c r="G72" s="74">
        <v>0.00311</v>
      </c>
      <c r="H72" s="63">
        <f>MAX(G72,-0.12*F72)</f>
        <v>0.00311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1.35323875E-5</v>
      </c>
      <c r="S72" s="60">
        <f>MIN($S$6/100*F72,150)</f>
        <v>0.2244</v>
      </c>
      <c r="T72" s="60">
        <f>MIN($T$6/100*F72,200)</f>
        <v>0.2805</v>
      </c>
      <c r="U72" s="60">
        <f>MIN($U$6/100*F72,250)</f>
        <v>0.3740000000000001</v>
      </c>
      <c r="V72" s="60">
        <v>0.2</v>
      </c>
      <c r="W72" s="60">
        <v>0.2</v>
      </c>
      <c r="X72" s="60">
        <v>0.6</v>
      </c>
      <c r="Y72" s="67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1.35323875E-5</v>
      </c>
      <c r="AB72" s="75">
        <f>IF(AA72&gt;=0,AA72,"")</f>
        <v>1.35323875E-5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49.92</v>
      </c>
      <c r="D73" s="73">
        <f>ROUND(C73,2)</f>
        <v>49.92</v>
      </c>
      <c r="E73" s="60">
        <v>545.04</v>
      </c>
      <c r="F73" s="61">
        <v>1.87</v>
      </c>
      <c r="G73" s="74">
        <v>0.00311</v>
      </c>
      <c r="H73" s="63">
        <f>MAX(G73,-0.12*F73)</f>
        <v>0.00311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4.237685999999999E-5</v>
      </c>
      <c r="S73" s="60">
        <f>MIN($S$6/100*F73,150)</f>
        <v>0.2244</v>
      </c>
      <c r="T73" s="60">
        <f>MIN($T$6/100*F73,200)</f>
        <v>0.2805</v>
      </c>
      <c r="U73" s="60">
        <f>MIN($U$6/100*F73,250)</f>
        <v>0.3740000000000001</v>
      </c>
      <c r="V73" s="60">
        <v>0.2</v>
      </c>
      <c r="W73" s="60">
        <v>0.2</v>
      </c>
      <c r="X73" s="60">
        <v>0.6</v>
      </c>
      <c r="Y73" s="67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4.237685999999999E-5</v>
      </c>
      <c r="AB73" s="75">
        <f>IF(AA73&gt;=0,AA73,"")</f>
        <v>4.237685999999999E-5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49.89</v>
      </c>
      <c r="D74" s="73">
        <f>ROUND(C74,2)</f>
        <v>49.89</v>
      </c>
      <c r="E74" s="60">
        <v>640.65</v>
      </c>
      <c r="F74" s="61">
        <v>1.87</v>
      </c>
      <c r="G74" s="74">
        <v>0.02276</v>
      </c>
      <c r="H74" s="63">
        <f>MAX(G74,-0.12*F74)</f>
        <v>0.02276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0.00036452985</v>
      </c>
      <c r="S74" s="60">
        <f>MIN($S$6/100*F74,150)</f>
        <v>0.2244</v>
      </c>
      <c r="T74" s="60">
        <f>MIN($T$6/100*F74,200)</f>
        <v>0.2805</v>
      </c>
      <c r="U74" s="60">
        <f>MIN($U$6/100*F74,250)</f>
        <v>0.3740000000000001</v>
      </c>
      <c r="V74" s="60">
        <v>0.2</v>
      </c>
      <c r="W74" s="60">
        <v>0.2</v>
      </c>
      <c r="X74" s="60">
        <v>0.6</v>
      </c>
      <c r="Y74" s="67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0.00036452985</v>
      </c>
      <c r="AB74" s="75">
        <f>IF(AA74&gt;=0,AA74,"")</f>
        <v>0.00036452985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49.85</v>
      </c>
      <c r="D75" s="73">
        <f>ROUND(C75,2)</f>
        <v>49.85</v>
      </c>
      <c r="E75" s="60">
        <v>768.13</v>
      </c>
      <c r="F75" s="61">
        <v>1.87</v>
      </c>
      <c r="G75" s="74">
        <v>0.00311</v>
      </c>
      <c r="H75" s="63">
        <f>MAX(G75,-0.12*F75)</f>
        <v>0.00311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5.97221075E-5</v>
      </c>
      <c r="S75" s="60">
        <f>MIN($S$6/100*F75,150)</f>
        <v>0.2244</v>
      </c>
      <c r="T75" s="60">
        <f>MIN($T$6/100*F75,200)</f>
        <v>0.2805</v>
      </c>
      <c r="U75" s="60">
        <f>MIN($U$6/100*F75,250)</f>
        <v>0.3740000000000001</v>
      </c>
      <c r="V75" s="60">
        <v>0.2</v>
      </c>
      <c r="W75" s="60">
        <v>0.2</v>
      </c>
      <c r="X75" s="60">
        <v>0.6</v>
      </c>
      <c r="Y75" s="67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5.97221075E-5</v>
      </c>
      <c r="AB75" s="75">
        <f>IF(AA75&gt;=0,AA75,"")</f>
        <v>5.97221075E-5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49.97</v>
      </c>
      <c r="D76" s="73">
        <f>ROUND(C76,2)</f>
        <v>49.97</v>
      </c>
      <c r="E76" s="60">
        <v>385.69</v>
      </c>
      <c r="F76" s="61">
        <v>1.87</v>
      </c>
      <c r="G76" s="74">
        <v>0.02276</v>
      </c>
      <c r="H76" s="63">
        <f>MAX(G76,-0.12*F76)</f>
        <v>0.02276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0.00021945761</v>
      </c>
      <c r="S76" s="60">
        <f>MIN($S$6/100*F76,150)</f>
        <v>0.2244</v>
      </c>
      <c r="T76" s="60">
        <f>MIN($T$6/100*F76,200)</f>
        <v>0.2805</v>
      </c>
      <c r="U76" s="60">
        <f>MIN($U$6/100*F76,250)</f>
        <v>0.3740000000000001</v>
      </c>
      <c r="V76" s="60">
        <v>0.2</v>
      </c>
      <c r="W76" s="60">
        <v>0.2</v>
      </c>
      <c r="X76" s="60">
        <v>0.6</v>
      </c>
      <c r="Y76" s="67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0.00021945761</v>
      </c>
      <c r="AB76" s="75">
        <f>IF(AA76&gt;=0,AA76,"")</f>
        <v>0.00021945761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49.98</v>
      </c>
      <c r="D77" s="73">
        <f>ROUND(C77,2)</f>
        <v>49.98</v>
      </c>
      <c r="E77" s="60">
        <v>353.82</v>
      </c>
      <c r="F77" s="61">
        <v>1.87</v>
      </c>
      <c r="G77" s="74">
        <v>0.00311</v>
      </c>
      <c r="H77" s="63">
        <f>MAX(G77,-0.12*F77)</f>
        <v>0.00311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2.7509505E-5</v>
      </c>
      <c r="S77" s="60">
        <f>MIN($S$6/100*F77,150)</f>
        <v>0.2244</v>
      </c>
      <c r="T77" s="60">
        <f>MIN($T$6/100*F77,200)</f>
        <v>0.2805</v>
      </c>
      <c r="U77" s="60">
        <f>MIN($U$6/100*F77,250)</f>
        <v>0.3740000000000001</v>
      </c>
      <c r="V77" s="60">
        <v>0.2</v>
      </c>
      <c r="W77" s="60">
        <v>0.2</v>
      </c>
      <c r="X77" s="60">
        <v>0.6</v>
      </c>
      <c r="Y77" s="67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2.7509505E-5</v>
      </c>
      <c r="AB77" s="75">
        <f>IF(AA77&gt;=0,AA77,"")</f>
        <v>2.7509505E-5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49.96</v>
      </c>
      <c r="D78" s="73">
        <f>ROUND(C78,2)</f>
        <v>49.96</v>
      </c>
      <c r="E78" s="60">
        <v>417.56</v>
      </c>
      <c r="F78" s="61">
        <v>1.87</v>
      </c>
      <c r="G78" s="74">
        <v>0.00311</v>
      </c>
      <c r="H78" s="63">
        <f>MAX(G78,-0.12*F78)</f>
        <v>0.00311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3.246528999999999E-5</v>
      </c>
      <c r="S78" s="60">
        <f>MIN($S$6/100*F78,150)</f>
        <v>0.2244</v>
      </c>
      <c r="T78" s="60">
        <f>MIN($T$6/100*F78,200)</f>
        <v>0.2805</v>
      </c>
      <c r="U78" s="60">
        <f>MIN($U$6/100*F78,250)</f>
        <v>0.3740000000000001</v>
      </c>
      <c r="V78" s="60">
        <v>0.2</v>
      </c>
      <c r="W78" s="60">
        <v>0.2</v>
      </c>
      <c r="X78" s="60">
        <v>0.6</v>
      </c>
      <c r="Y78" s="67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3.246528999999999E-5</v>
      </c>
      <c r="AB78" s="75">
        <f>IF(AA78&gt;=0,AA78,"")</f>
        <v>3.246528999999999E-5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</v>
      </c>
      <c r="D79" s="73">
        <f>ROUND(C79,2)</f>
        <v>50</v>
      </c>
      <c r="E79" s="60">
        <v>290.09</v>
      </c>
      <c r="F79" s="61">
        <v>1.87</v>
      </c>
      <c r="G79" s="74">
        <v>0.00311</v>
      </c>
      <c r="H79" s="63">
        <f>MAX(G79,-0.12*F79)</f>
        <v>0.00311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2.25544975E-5</v>
      </c>
      <c r="S79" s="60">
        <f>MIN($S$6/100*F79,150)</f>
        <v>0.2244</v>
      </c>
      <c r="T79" s="60">
        <f>MIN($T$6/100*F79,200)</f>
        <v>0.2805</v>
      </c>
      <c r="U79" s="60">
        <f>MIN($U$6/100*F79,250)</f>
        <v>0.3740000000000001</v>
      </c>
      <c r="V79" s="60">
        <v>0.2</v>
      </c>
      <c r="W79" s="60">
        <v>0.2</v>
      </c>
      <c r="X79" s="60">
        <v>0.6</v>
      </c>
      <c r="Y79" s="67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2.25544975E-5</v>
      </c>
      <c r="AB79" s="75">
        <f>IF(AA79&gt;=0,AA79,"")</f>
        <v>2.25544975E-5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50.02</v>
      </c>
      <c r="D80" s="73">
        <f>ROUND(C80,2)</f>
        <v>50.02</v>
      </c>
      <c r="E80" s="60">
        <v>174.05</v>
      </c>
      <c r="F80" s="61">
        <v>1.87</v>
      </c>
      <c r="G80" s="74">
        <v>0.02276</v>
      </c>
      <c r="H80" s="63">
        <f>MAX(G80,-0.12*F80)</f>
        <v>0.02276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9.903445000000001E-5</v>
      </c>
      <c r="S80" s="60">
        <f>MIN($S$6/100*F80,150)</f>
        <v>0.2244</v>
      </c>
      <c r="T80" s="60">
        <f>MIN($T$6/100*F80,200)</f>
        <v>0.2805</v>
      </c>
      <c r="U80" s="60">
        <f>MIN($U$6/100*F80,250)</f>
        <v>0.3740000000000001</v>
      </c>
      <c r="V80" s="60">
        <v>0.2</v>
      </c>
      <c r="W80" s="60">
        <v>0.2</v>
      </c>
      <c r="X80" s="60">
        <v>0.6</v>
      </c>
      <c r="Y80" s="67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9.903445000000001E-5</v>
      </c>
      <c r="AB80" s="75">
        <f>IF(AA80&gt;=0,AA80,"")</f>
        <v>9.903445000000001E-5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49.98</v>
      </c>
      <c r="D81" s="73">
        <f>ROUND(C81,2)</f>
        <v>49.98</v>
      </c>
      <c r="E81" s="60">
        <v>353.82</v>
      </c>
      <c r="F81" s="61">
        <v>1.87</v>
      </c>
      <c r="G81" s="74">
        <v>0.00311</v>
      </c>
      <c r="H81" s="63">
        <f>MAX(G81,-0.12*F81)</f>
        <v>0.00311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2.7509505E-5</v>
      </c>
      <c r="S81" s="60">
        <f>MIN($S$6/100*F81,150)</f>
        <v>0.2244</v>
      </c>
      <c r="T81" s="60">
        <f>MIN($T$6/100*F81,200)</f>
        <v>0.2805</v>
      </c>
      <c r="U81" s="60">
        <f>MIN($U$6/100*F81,250)</f>
        <v>0.3740000000000001</v>
      </c>
      <c r="V81" s="60">
        <v>0.2</v>
      </c>
      <c r="W81" s="60">
        <v>0.2</v>
      </c>
      <c r="X81" s="60">
        <v>0.6</v>
      </c>
      <c r="Y81" s="67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2.7509505E-5</v>
      </c>
      <c r="AB81" s="75">
        <f>IF(AA81&gt;=0,AA81,"")</f>
        <v>2.7509505E-5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49.92</v>
      </c>
      <c r="D82" s="73">
        <f>ROUND(C82,2)</f>
        <v>49.92</v>
      </c>
      <c r="E82" s="60">
        <v>545.04</v>
      </c>
      <c r="F82" s="61">
        <v>1.87</v>
      </c>
      <c r="G82" s="74">
        <v>0.00311</v>
      </c>
      <c r="H82" s="63">
        <f>MAX(G82,-0.12*F82)</f>
        <v>0.00311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4.237685999999999E-5</v>
      </c>
      <c r="S82" s="60">
        <f>MIN($S$6/100*F82,150)</f>
        <v>0.2244</v>
      </c>
      <c r="T82" s="60">
        <f>MIN($T$6/100*F82,200)</f>
        <v>0.2805</v>
      </c>
      <c r="U82" s="60">
        <f>MIN($U$6/100*F82,250)</f>
        <v>0.3740000000000001</v>
      </c>
      <c r="V82" s="60">
        <v>0.2</v>
      </c>
      <c r="W82" s="60">
        <v>0.2</v>
      </c>
      <c r="X82" s="60">
        <v>0.6</v>
      </c>
      <c r="Y82" s="67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4.237685999999999E-5</v>
      </c>
      <c r="AB82" s="75">
        <f>IF(AA82&gt;=0,AA82,"")</f>
        <v>4.237685999999999E-5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49.82</v>
      </c>
      <c r="D83" s="73">
        <f>ROUND(C83,2)</f>
        <v>49.82</v>
      </c>
      <c r="E83" s="60">
        <v>800</v>
      </c>
      <c r="F83" s="61">
        <v>1.87</v>
      </c>
      <c r="G83" s="74">
        <v>0.00311</v>
      </c>
      <c r="H83" s="63">
        <f>MAX(G83,-0.12*F83)</f>
        <v>0.00311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6.219999999999999E-5</v>
      </c>
      <c r="S83" s="60">
        <f>MIN($S$6/100*F83,150)</f>
        <v>0.2244</v>
      </c>
      <c r="T83" s="60">
        <f>MIN($T$6/100*F83,200)</f>
        <v>0.2805</v>
      </c>
      <c r="U83" s="60">
        <f>MIN($U$6/100*F83,250)</f>
        <v>0.3740000000000001</v>
      </c>
      <c r="V83" s="60">
        <v>0.2</v>
      </c>
      <c r="W83" s="60">
        <v>0.2</v>
      </c>
      <c r="X83" s="60">
        <v>0.6</v>
      </c>
      <c r="Y83" s="67">
        <f>IF(AND(D83&lt;49.85,G83&gt;0),$C$2*ABS(G83)/40000,(SUMPRODUCT(--(G83&gt;$S83:$U83),(G83-$S83:$U83),($V83:$X83)))*E83/40000)</f>
        <v>6.219999999999999E-5</v>
      </c>
      <c r="Z83" s="67">
        <f>IF(AND(C83&gt;=50.1,G83&lt;0),($A$2)*ABS(G83)/40000,0)</f>
        <v>0</v>
      </c>
      <c r="AA83" s="67">
        <f>R83+Y83+Z83</f>
        <v>0.0001244</v>
      </c>
      <c r="AB83" s="75">
        <f>IF(AA83&gt;=0,AA83,"")</f>
        <v>0.0001244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385.69</v>
      </c>
      <c r="F84" s="61">
        <v>1.92</v>
      </c>
      <c r="G84" s="74">
        <v>0.0138</v>
      </c>
      <c r="H84" s="63">
        <f>MAX(G84,-0.12*F84)</f>
        <v>0.0138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0.00013306305</v>
      </c>
      <c r="S84" s="60">
        <f>MIN($S$6/100*F84,150)</f>
        <v>0.2304</v>
      </c>
      <c r="T84" s="60">
        <f>MIN($T$6/100*F84,200)</f>
        <v>0.288</v>
      </c>
      <c r="U84" s="60">
        <f>MIN($U$6/100*F84,250)</f>
        <v>0.384</v>
      </c>
      <c r="V84" s="60">
        <v>0.2</v>
      </c>
      <c r="W84" s="60">
        <v>0.2</v>
      </c>
      <c r="X84" s="60">
        <v>0.6</v>
      </c>
      <c r="Y84" s="67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0.00013306305</v>
      </c>
      <c r="AB84" s="75">
        <f>IF(AA84&gt;=0,AA84,"")</f>
        <v>0.00013306305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49.99</v>
      </c>
      <c r="D85" s="73">
        <f>ROUND(C85,2)</f>
        <v>49.99</v>
      </c>
      <c r="E85" s="60">
        <v>321.95</v>
      </c>
      <c r="F85" s="61">
        <v>1.92</v>
      </c>
      <c r="G85" s="74">
        <v>0.0138</v>
      </c>
      <c r="H85" s="63">
        <f>MAX(G85,-0.12*F85)</f>
        <v>0.0138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0.00011107275</v>
      </c>
      <c r="S85" s="60">
        <f>MIN($S$6/100*F85,150)</f>
        <v>0.2304</v>
      </c>
      <c r="T85" s="60">
        <f>MIN($T$6/100*F85,200)</f>
        <v>0.288</v>
      </c>
      <c r="U85" s="60">
        <f>MIN($U$6/100*F85,250)</f>
        <v>0.384</v>
      </c>
      <c r="V85" s="60">
        <v>0.2</v>
      </c>
      <c r="W85" s="60">
        <v>0.2</v>
      </c>
      <c r="X85" s="60">
        <v>0.6</v>
      </c>
      <c r="Y85" s="67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0.00011107275</v>
      </c>
      <c r="AB85" s="75">
        <f>IF(AA85&gt;=0,AA85,"")</f>
        <v>0.00011107275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49.96</v>
      </c>
      <c r="D86" s="73">
        <f>ROUND(C86,2)</f>
        <v>49.96</v>
      </c>
      <c r="E86" s="60">
        <v>417.56</v>
      </c>
      <c r="F86" s="61">
        <v>1.92</v>
      </c>
      <c r="G86" s="74">
        <v>0.0138</v>
      </c>
      <c r="H86" s="63">
        <f>MAX(G86,-0.12*F86)</f>
        <v>0.0138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0.0001440582</v>
      </c>
      <c r="S86" s="60">
        <f>MIN($S$6/100*F86,150)</f>
        <v>0.2304</v>
      </c>
      <c r="T86" s="60">
        <f>MIN($T$6/100*F86,200)</f>
        <v>0.288</v>
      </c>
      <c r="U86" s="60">
        <f>MIN($U$6/100*F86,250)</f>
        <v>0.384</v>
      </c>
      <c r="V86" s="60">
        <v>0.2</v>
      </c>
      <c r="W86" s="60">
        <v>0.2</v>
      </c>
      <c r="X86" s="60">
        <v>0.6</v>
      </c>
      <c r="Y86" s="67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0.0001440582</v>
      </c>
      <c r="AB86" s="75">
        <f>IF(AA86&gt;=0,AA86,"")</f>
        <v>0.0001440582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232.07</v>
      </c>
      <c r="F87" s="61">
        <v>1.92</v>
      </c>
      <c r="G87" s="74">
        <v>0.0138</v>
      </c>
      <c r="H87" s="63">
        <f>MAX(G87,-0.12*F87)</f>
        <v>0.0138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8.006414999999999E-5</v>
      </c>
      <c r="S87" s="60">
        <f>MIN($S$6/100*F87,150)</f>
        <v>0.2304</v>
      </c>
      <c r="T87" s="60">
        <f>MIN($T$6/100*F87,200)</f>
        <v>0.288</v>
      </c>
      <c r="U87" s="60">
        <f>MIN($U$6/100*F87,250)</f>
        <v>0.384</v>
      </c>
      <c r="V87" s="60">
        <v>0.2</v>
      </c>
      <c r="W87" s="60">
        <v>0.2</v>
      </c>
      <c r="X87" s="60">
        <v>0.6</v>
      </c>
      <c r="Y87" s="67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8.006414999999999E-5</v>
      </c>
      <c r="AB87" s="75">
        <f>IF(AA87&gt;=0,AA87,"")</f>
        <v>8.006414999999999E-5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174.05</v>
      </c>
      <c r="F88" s="61">
        <v>1.92</v>
      </c>
      <c r="G88" s="74">
        <v>0.0138</v>
      </c>
      <c r="H88" s="63">
        <f>MAX(G88,-0.12*F88)</f>
        <v>0.0138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6.004725000000001E-5</v>
      </c>
      <c r="S88" s="60">
        <f>MIN($S$6/100*F88,150)</f>
        <v>0.2304</v>
      </c>
      <c r="T88" s="60">
        <f>MIN($T$6/100*F88,200)</f>
        <v>0.288</v>
      </c>
      <c r="U88" s="60">
        <f>MIN($U$6/100*F88,250)</f>
        <v>0.384</v>
      </c>
      <c r="V88" s="60">
        <v>0.2</v>
      </c>
      <c r="W88" s="60">
        <v>0.2</v>
      </c>
      <c r="X88" s="60">
        <v>0.6</v>
      </c>
      <c r="Y88" s="67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6.004725000000001E-5</v>
      </c>
      <c r="AB88" s="75">
        <f>IF(AA88&gt;=0,AA88,"")</f>
        <v>6.004725000000001E-5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49.98</v>
      </c>
      <c r="D89" s="73">
        <f>ROUND(C89,2)</f>
        <v>49.98</v>
      </c>
      <c r="E89" s="60">
        <v>353.82</v>
      </c>
      <c r="F89" s="61">
        <v>1.92</v>
      </c>
      <c r="G89" s="74">
        <v>-0.00585</v>
      </c>
      <c r="H89" s="63">
        <f>MAX(G89,-0.12*F89)</f>
        <v>-0.00585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-5.174617500000001E-5</v>
      </c>
      <c r="S89" s="60">
        <f>MIN($S$6/100*F89,150)</f>
        <v>0.2304</v>
      </c>
      <c r="T89" s="60">
        <f>MIN($T$6/100*F89,200)</f>
        <v>0.288</v>
      </c>
      <c r="U89" s="60">
        <f>MIN($U$6/100*F89,250)</f>
        <v>0.384</v>
      </c>
      <c r="V89" s="60">
        <v>0.2</v>
      </c>
      <c r="W89" s="60">
        <v>0.2</v>
      </c>
      <c r="X89" s="60">
        <v>0.6</v>
      </c>
      <c r="Y89" s="67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-5.174617500000001E-5</v>
      </c>
      <c r="AB89" s="75" t="str">
        <f>IF(AA89&gt;=0,AA89,"")</f>
        <v/>
      </c>
      <c r="AC89" s="76">
        <f>IF(AA89&lt;0,AA89,"")</f>
        <v>-5.174617500000001E-5</v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</v>
      </c>
      <c r="D90" s="73">
        <f>ROUND(C90,2)</f>
        <v>49.9</v>
      </c>
      <c r="E90" s="60">
        <v>608.78</v>
      </c>
      <c r="F90" s="61">
        <v>1.92</v>
      </c>
      <c r="G90" s="74">
        <v>0.0138</v>
      </c>
      <c r="H90" s="63">
        <f>MAX(G90,-0.12*F90)</f>
        <v>0.0138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0.0002100291</v>
      </c>
      <c r="S90" s="60">
        <f>MIN($S$6/100*F90,150)</f>
        <v>0.2304</v>
      </c>
      <c r="T90" s="60">
        <f>MIN($T$6/100*F90,200)</f>
        <v>0.288</v>
      </c>
      <c r="U90" s="60">
        <f>MIN($U$6/100*F90,250)</f>
        <v>0.384</v>
      </c>
      <c r="V90" s="60">
        <v>0.2</v>
      </c>
      <c r="W90" s="60">
        <v>0.2</v>
      </c>
      <c r="X90" s="60">
        <v>0.6</v>
      </c>
      <c r="Y90" s="67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0.0002100291</v>
      </c>
      <c r="AB90" s="75">
        <f>IF(AA90&gt;=0,AA90,"")</f>
        <v>0.0002100291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49.94</v>
      </c>
      <c r="D91" s="73">
        <f>ROUND(C91,2)</f>
        <v>49.94</v>
      </c>
      <c r="E91" s="60">
        <v>481.3</v>
      </c>
      <c r="F91" s="61">
        <v>1.92</v>
      </c>
      <c r="G91" s="74">
        <v>0.0138</v>
      </c>
      <c r="H91" s="63">
        <f>MAX(G91,-0.12*F91)</f>
        <v>0.0138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0.0001660485</v>
      </c>
      <c r="S91" s="60">
        <f>MIN($S$6/100*F91,150)</f>
        <v>0.2304</v>
      </c>
      <c r="T91" s="60">
        <f>MIN($T$6/100*F91,200)</f>
        <v>0.288</v>
      </c>
      <c r="U91" s="60">
        <f>MIN($U$6/100*F91,250)</f>
        <v>0.384</v>
      </c>
      <c r="V91" s="60">
        <v>0.2</v>
      </c>
      <c r="W91" s="60">
        <v>0.2</v>
      </c>
      <c r="X91" s="60">
        <v>0.6</v>
      </c>
      <c r="Y91" s="67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0.0001660485</v>
      </c>
      <c r="AB91" s="75">
        <f>IF(AA91&gt;=0,AA91,"")</f>
        <v>0.0001660485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49.84</v>
      </c>
      <c r="D92" s="73">
        <f>ROUND(C92,2)</f>
        <v>49.84</v>
      </c>
      <c r="E92" s="60">
        <v>800</v>
      </c>
      <c r="F92" s="61">
        <v>1.92</v>
      </c>
      <c r="G92" s="74">
        <v>-0.00585</v>
      </c>
      <c r="H92" s="63">
        <f>MAX(G92,-0.12*F92)</f>
        <v>-0.00585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-0.000117</v>
      </c>
      <c r="S92" s="60">
        <f>MIN($S$6/100*F92,150)</f>
        <v>0.2304</v>
      </c>
      <c r="T92" s="60">
        <f>MIN($T$6/100*F92,200)</f>
        <v>0.288</v>
      </c>
      <c r="U92" s="60">
        <f>MIN($U$6/100*F92,250)</f>
        <v>0.384</v>
      </c>
      <c r="V92" s="60">
        <v>0.2</v>
      </c>
      <c r="W92" s="60">
        <v>0.2</v>
      </c>
      <c r="X92" s="60">
        <v>0.6</v>
      </c>
      <c r="Y92" s="67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-0.000117</v>
      </c>
      <c r="AB92" s="75" t="str">
        <f>IF(AA92&gt;=0,AA92,"")</f>
        <v/>
      </c>
      <c r="AC92" s="76">
        <f>IF(AA92&lt;0,AA92,"")</f>
        <v>-0.000117</v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49.94</v>
      </c>
      <c r="D93" s="73">
        <f>ROUND(C93,2)</f>
        <v>49.94</v>
      </c>
      <c r="E93" s="60">
        <v>481.3</v>
      </c>
      <c r="F93" s="61">
        <v>1.92</v>
      </c>
      <c r="G93" s="74">
        <v>0.0138</v>
      </c>
      <c r="H93" s="63">
        <f>MAX(G93,-0.12*F93)</f>
        <v>0.0138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0.0001660485</v>
      </c>
      <c r="S93" s="60">
        <f>MIN($S$6/100*F93,150)</f>
        <v>0.2304</v>
      </c>
      <c r="T93" s="60">
        <f>MIN($T$6/100*F93,200)</f>
        <v>0.288</v>
      </c>
      <c r="U93" s="60">
        <f>MIN($U$6/100*F93,250)</f>
        <v>0.384</v>
      </c>
      <c r="V93" s="60">
        <v>0.2</v>
      </c>
      <c r="W93" s="60">
        <v>0.2</v>
      </c>
      <c r="X93" s="60">
        <v>0.6</v>
      </c>
      <c r="Y93" s="67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0.0001660485</v>
      </c>
      <c r="AB93" s="75">
        <f>IF(AA93&gt;=0,AA93,"")</f>
        <v>0.0001660485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49.98</v>
      </c>
      <c r="D94" s="73">
        <f>ROUND(C94,2)</f>
        <v>49.98</v>
      </c>
      <c r="E94" s="60">
        <v>353.82</v>
      </c>
      <c r="F94" s="61">
        <v>1.92</v>
      </c>
      <c r="G94" s="74">
        <v>0.0138</v>
      </c>
      <c r="H94" s="63">
        <f>MAX(G94,-0.12*F94)</f>
        <v>0.0138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0.0001220679</v>
      </c>
      <c r="S94" s="60">
        <f>MIN($S$6/100*F94,150)</f>
        <v>0.2304</v>
      </c>
      <c r="T94" s="60">
        <f>MIN($T$6/100*F94,200)</f>
        <v>0.288</v>
      </c>
      <c r="U94" s="60">
        <f>MIN($U$6/100*F94,250)</f>
        <v>0.384</v>
      </c>
      <c r="V94" s="60">
        <v>0.2</v>
      </c>
      <c r="W94" s="60">
        <v>0.2</v>
      </c>
      <c r="X94" s="60">
        <v>0.6</v>
      </c>
      <c r="Y94" s="67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0.0001220679</v>
      </c>
      <c r="AB94" s="75">
        <f>IF(AA94&gt;=0,AA94,"")</f>
        <v>0.0001220679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50.01</v>
      </c>
      <c r="D95" s="73">
        <f>ROUND(C95,2)</f>
        <v>50.01</v>
      </c>
      <c r="E95" s="60">
        <v>232.07</v>
      </c>
      <c r="F95" s="61">
        <v>1.92</v>
      </c>
      <c r="G95" s="74">
        <v>0.0138</v>
      </c>
      <c r="H95" s="63">
        <f>MAX(G95,-0.12*F95)</f>
        <v>0.0138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8.006414999999999E-5</v>
      </c>
      <c r="S95" s="60">
        <f>MIN($S$6/100*F95,150)</f>
        <v>0.2304</v>
      </c>
      <c r="T95" s="60">
        <f>MIN($T$6/100*F95,200)</f>
        <v>0.288</v>
      </c>
      <c r="U95" s="60">
        <f>MIN($U$6/100*F95,250)</f>
        <v>0.384</v>
      </c>
      <c r="V95" s="60">
        <v>0.2</v>
      </c>
      <c r="W95" s="60">
        <v>0.2</v>
      </c>
      <c r="X95" s="60">
        <v>0.6</v>
      </c>
      <c r="Y95" s="67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8.006414999999999E-5</v>
      </c>
      <c r="AB95" s="75">
        <f>IF(AA95&gt;=0,AA95,"")</f>
        <v>8.006414999999999E-5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49.91</v>
      </c>
      <c r="D96" s="73">
        <f>ROUND(C96,2)</f>
        <v>49.91</v>
      </c>
      <c r="E96" s="60">
        <v>576.91</v>
      </c>
      <c r="F96" s="61">
        <v>1.92</v>
      </c>
      <c r="G96" s="74">
        <v>-0.00585</v>
      </c>
      <c r="H96" s="63">
        <f>MAX(G96,-0.12*F96)</f>
        <v>-0.00585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-8.43730875E-5</v>
      </c>
      <c r="S96" s="60">
        <f>MIN($S$6/100*F96,150)</f>
        <v>0.2304</v>
      </c>
      <c r="T96" s="60">
        <f>MIN($T$6/100*F96,200)</f>
        <v>0.288</v>
      </c>
      <c r="U96" s="60">
        <f>MIN($U$6/100*F96,250)</f>
        <v>0.384</v>
      </c>
      <c r="V96" s="60">
        <v>0.2</v>
      </c>
      <c r="W96" s="60">
        <v>0.2</v>
      </c>
      <c r="X96" s="60">
        <v>0.6</v>
      </c>
      <c r="Y96" s="67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-8.43730875E-5</v>
      </c>
      <c r="AB96" s="75" t="str">
        <f>IF(AA96&gt;=0,AA96,"")</f>
        <v/>
      </c>
      <c r="AC96" s="76">
        <f>IF(AA96&lt;0,AA96,"")</f>
        <v>-8.43730875E-5</v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49.93</v>
      </c>
      <c r="D97" s="73">
        <f>ROUND(C97,2)</f>
        <v>49.93</v>
      </c>
      <c r="E97" s="60">
        <v>513.17</v>
      </c>
      <c r="F97" s="61">
        <v>1.92</v>
      </c>
      <c r="G97" s="74">
        <v>0.0138</v>
      </c>
      <c r="H97" s="63">
        <f>MAX(G97,-0.12*F97)</f>
        <v>0.0138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0.00017704365</v>
      </c>
      <c r="S97" s="60">
        <f>MIN($S$6/100*F97,150)</f>
        <v>0.2304</v>
      </c>
      <c r="T97" s="60">
        <f>MIN($T$6/100*F97,200)</f>
        <v>0.288</v>
      </c>
      <c r="U97" s="60">
        <f>MIN($U$6/100*F97,250)</f>
        <v>0.384</v>
      </c>
      <c r="V97" s="60">
        <v>0.2</v>
      </c>
      <c r="W97" s="60">
        <v>0.2</v>
      </c>
      <c r="X97" s="60">
        <v>0.6</v>
      </c>
      <c r="Y97" s="67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0.00017704365</v>
      </c>
      <c r="AB97" s="75">
        <f>IF(AA97&gt;=0,AA97,"")</f>
        <v>0.00017704365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49.96</v>
      </c>
      <c r="D98" s="73">
        <f>ROUND(C98,2)</f>
        <v>49.96</v>
      </c>
      <c r="E98" s="60">
        <v>417.56</v>
      </c>
      <c r="F98" s="61">
        <v>1.92</v>
      </c>
      <c r="G98" s="74">
        <v>0.0138</v>
      </c>
      <c r="H98" s="63">
        <f>MAX(G98,-0.12*F98)</f>
        <v>0.0138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0.0001440582</v>
      </c>
      <c r="S98" s="60">
        <f>MIN($S$6/100*F98,150)</f>
        <v>0.2304</v>
      </c>
      <c r="T98" s="60">
        <f>MIN($T$6/100*F98,200)</f>
        <v>0.288</v>
      </c>
      <c r="U98" s="60">
        <f>MIN($U$6/100*F98,250)</f>
        <v>0.384</v>
      </c>
      <c r="V98" s="60">
        <v>0.2</v>
      </c>
      <c r="W98" s="60">
        <v>0.2</v>
      </c>
      <c r="X98" s="60">
        <v>0.6</v>
      </c>
      <c r="Y98" s="67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0.0001440582</v>
      </c>
      <c r="AB98" s="75">
        <f>IF(AA98&gt;=0,AA98,"")</f>
        <v>0.0001440582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50.01</v>
      </c>
      <c r="D99" s="73">
        <f>ROUND(C99,2)</f>
        <v>50.01</v>
      </c>
      <c r="E99" s="60">
        <v>232.07</v>
      </c>
      <c r="F99" s="61">
        <v>1.92</v>
      </c>
      <c r="G99" s="74">
        <v>0.0138</v>
      </c>
      <c r="H99" s="63">
        <f>MAX(G99,-0.12*F99)</f>
        <v>0.0138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8.006414999999999E-5</v>
      </c>
      <c r="S99" s="60">
        <f>MIN($S$6/100*F99,150)</f>
        <v>0.2304</v>
      </c>
      <c r="T99" s="60">
        <f>MIN($T$6/100*F99,200)</f>
        <v>0.288</v>
      </c>
      <c r="U99" s="60">
        <f>MIN($U$6/100*F99,250)</f>
        <v>0.384</v>
      </c>
      <c r="V99" s="60">
        <v>0.2</v>
      </c>
      <c r="W99" s="60">
        <v>0.2</v>
      </c>
      <c r="X99" s="60">
        <v>0.6</v>
      </c>
      <c r="Y99" s="67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8.006414999999999E-5</v>
      </c>
      <c r="AB99" s="75">
        <f>IF(AA99&gt;=0,AA99,"")</f>
        <v>8.006414999999999E-5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49.96</v>
      </c>
      <c r="D100" s="73">
        <f>ROUND(C100,2)</f>
        <v>49.96</v>
      </c>
      <c r="E100" s="60">
        <v>417.56</v>
      </c>
      <c r="F100" s="61">
        <v>1.92</v>
      </c>
      <c r="G100" s="74">
        <v>-0.00585</v>
      </c>
      <c r="H100" s="63">
        <f>MAX(G100,-0.12*F100)</f>
        <v>-0.00585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-6.106815E-5</v>
      </c>
      <c r="S100" s="60">
        <f>MIN($S$6/100*F100,150)</f>
        <v>0.2304</v>
      </c>
      <c r="T100" s="60">
        <f>MIN($T$6/100*F100,200)</f>
        <v>0.288</v>
      </c>
      <c r="U100" s="60">
        <f>MIN($U$6/100*F100,250)</f>
        <v>0.384</v>
      </c>
      <c r="V100" s="60">
        <v>0.2</v>
      </c>
      <c r="W100" s="60">
        <v>0.2</v>
      </c>
      <c r="X100" s="60">
        <v>0.6</v>
      </c>
      <c r="Y100" s="67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-6.106815E-5</v>
      </c>
      <c r="AB100" s="75" t="str">
        <f>IF(AA100&gt;=0,AA100,"")</f>
        <v/>
      </c>
      <c r="AC100" s="76">
        <f>IF(AA100&lt;0,AA100,"")</f>
        <v>-6.106815E-5</v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49.94</v>
      </c>
      <c r="D101" s="73">
        <f>ROUND(C101,2)</f>
        <v>49.94</v>
      </c>
      <c r="E101" s="60">
        <v>481.3</v>
      </c>
      <c r="F101" s="61">
        <v>1.92</v>
      </c>
      <c r="G101" s="74">
        <v>0.0138</v>
      </c>
      <c r="H101" s="63">
        <f>MAX(G101,-0.12*F101)</f>
        <v>0.0138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0.0001660485</v>
      </c>
      <c r="S101" s="60">
        <f>MIN($S$6/100*F101,150)</f>
        <v>0.2304</v>
      </c>
      <c r="T101" s="60">
        <f>MIN($T$6/100*F101,200)</f>
        <v>0.288</v>
      </c>
      <c r="U101" s="60">
        <f>MIN($U$6/100*F101,250)</f>
        <v>0.384</v>
      </c>
      <c r="V101" s="60">
        <v>0.2</v>
      </c>
      <c r="W101" s="60">
        <v>0.2</v>
      </c>
      <c r="X101" s="60">
        <v>0.6</v>
      </c>
      <c r="Y101" s="67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0.0001660485</v>
      </c>
      <c r="AB101" s="75">
        <f>IF(AA101&gt;=0,AA101,"")</f>
        <v>0.0001660485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49.92</v>
      </c>
      <c r="D102" s="73">
        <f>ROUND(C102,2)</f>
        <v>49.92</v>
      </c>
      <c r="E102" s="60">
        <v>545.04</v>
      </c>
      <c r="F102" s="61">
        <v>1.92</v>
      </c>
      <c r="G102" s="74">
        <v>0.0138</v>
      </c>
      <c r="H102" s="63">
        <f>MAX(G102,-0.12*F102)</f>
        <v>0.0138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0.0001880388</v>
      </c>
      <c r="S102" s="60">
        <f>MIN($S$6/100*F102,150)</f>
        <v>0.2304</v>
      </c>
      <c r="T102" s="60">
        <f>MIN($T$6/100*F102,200)</f>
        <v>0.288</v>
      </c>
      <c r="U102" s="60">
        <f>MIN($U$6/100*F102,250)</f>
        <v>0.384</v>
      </c>
      <c r="V102" s="60">
        <v>0.2</v>
      </c>
      <c r="W102" s="60">
        <v>0.2</v>
      </c>
      <c r="X102" s="60">
        <v>0.6</v>
      </c>
      <c r="Y102" s="67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0.0001880388</v>
      </c>
      <c r="AB102" s="75">
        <f>IF(AA102&gt;=0,AA102,"")</f>
        <v>0.0001880388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49.92</v>
      </c>
      <c r="D103" s="98">
        <f>ROUND(C103,2)</f>
        <v>49.92</v>
      </c>
      <c r="E103" s="99">
        <v>545.04</v>
      </c>
      <c r="F103" s="61">
        <v>1.92</v>
      </c>
      <c r="G103" s="100">
        <v>0.0138</v>
      </c>
      <c r="H103" s="101">
        <f>MAX(G103,-0.12*F103)</f>
        <v>0.0138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67">
        <f>H103*E103/40000</f>
        <v>0.0001880388</v>
      </c>
      <c r="S103" s="105">
        <f>MIN($S$6/100*F103,150)</f>
        <v>0.2304</v>
      </c>
      <c r="T103" s="105">
        <f>MIN($T$6/100*F103,200)</f>
        <v>0.288</v>
      </c>
      <c r="U103" s="105">
        <f>MIN($U$6/100*F103,250)</f>
        <v>0.384</v>
      </c>
      <c r="V103" s="105">
        <v>0.2</v>
      </c>
      <c r="W103" s="105">
        <v>0.2</v>
      </c>
      <c r="X103" s="105">
        <v>0.6</v>
      </c>
      <c r="Y103" s="6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0.0001880388</v>
      </c>
      <c r="AB103" s="107">
        <f>IF(AA103&gt;=0,AA103,"")</f>
        <v>0.0001880388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49.97697916666664</v>
      </c>
      <c r="D104" s="110">
        <f>ROUND(C104,2)</f>
        <v>49.98</v>
      </c>
      <c r="E104" s="111">
        <f>AVERAGE(E6:E103)</f>
        <v>338.485625</v>
      </c>
      <c r="F104" s="111">
        <f>AVERAGE(F6:F103)</f>
        <v>1.892499999999998</v>
      </c>
      <c r="G104" s="112">
        <f>SUM(G8:G103)/4</f>
        <v>0.03483250000000002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0.0009464395499999994</v>
      </c>
      <c r="S104" s="113"/>
      <c r="T104" s="113"/>
      <c r="U104" s="113"/>
      <c r="V104" s="113"/>
      <c r="W104" s="113"/>
      <c r="X104" s="113"/>
      <c r="Y104" s="114">
        <f>SUM(Y8:Y103)</f>
        <v>6.219999999999999E-5</v>
      </c>
      <c r="Z104" s="114">
        <f>SUM(Z8:Z103)</f>
        <v>0</v>
      </c>
      <c r="AA104" s="115">
        <f>SUM(AA8:AA103)</f>
        <v>0.00100863955</v>
      </c>
      <c r="AB104" s="116">
        <f>SUM(AB8:AB103)</f>
        <v>0.005132431317499998</v>
      </c>
      <c r="AC104" s="117">
        <f>SUM(AC8:AC103)</f>
        <v>-0.0041237917675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0.0001892879099999999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0.00100863955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58.01700000000001</v>
      </c>
      <c r="AH152" s="86">
        <f>MIN(AG152,$C$2)</f>
        <v>58.01700000000001</v>
      </c>
    </row>
    <row r="153" spans="1:37" customHeight="1" ht="16">
      <c r="AE153" s="16"/>
      <c r="AF153" s="133">
        <f>ROUND((AF152-0.01),2)</f>
        <v>50.03</v>
      </c>
      <c r="AG153" s="134">
        <f>2*$A$2/5</f>
        <v>116.034</v>
      </c>
      <c r="AH153" s="86">
        <f>MIN(AG153,$C$2)</f>
        <v>116.034</v>
      </c>
    </row>
    <row r="154" spans="1:37" customHeight="1" ht="16">
      <c r="AE154" s="16"/>
      <c r="AF154" s="133">
        <f>ROUND((AF153-0.01),2)</f>
        <v>50.02</v>
      </c>
      <c r="AG154" s="134">
        <f>3*$A$2/5</f>
        <v>174.051</v>
      </c>
      <c r="AH154" s="86">
        <f>MIN(AG154,$C$2)</f>
        <v>174.051</v>
      </c>
    </row>
    <row r="155" spans="1:37" customHeight="1" ht="16">
      <c r="AE155" s="16"/>
      <c r="AF155" s="133">
        <f>ROUND((AF154-0.01),2)</f>
        <v>50.01</v>
      </c>
      <c r="AG155" s="134">
        <f>4*$A$2/5</f>
        <v>232.068</v>
      </c>
      <c r="AH155" s="86">
        <f>MIN(AG155,$C$2)</f>
        <v>232.068</v>
      </c>
    </row>
    <row r="156" spans="1:37" customHeight="1" ht="16">
      <c r="AE156" s="16"/>
      <c r="AF156" s="133">
        <f>ROUND((AF155-0.01),2)</f>
        <v>50</v>
      </c>
      <c r="AG156" s="134">
        <f>5*$A$2/5</f>
        <v>290.085</v>
      </c>
      <c r="AH156" s="86">
        <f>MIN(AG156,$C$2)</f>
        <v>290.085</v>
      </c>
    </row>
    <row r="157" spans="1:37" customHeight="1" ht="16">
      <c r="AE157" s="16"/>
      <c r="AF157" s="133">
        <f>ROUND((AF156-0.01),2)</f>
        <v>49.99</v>
      </c>
      <c r="AG157" s="134">
        <f>50+15*$A$2/16</f>
        <v>321.9546875</v>
      </c>
      <c r="AH157" s="86">
        <f>MIN(AG157,$C$2)</f>
        <v>321.9546875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353.824375</v>
      </c>
      <c r="AH158" s="86">
        <f>MIN(AG158,$C$2)</f>
        <v>353.824375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385.6940625</v>
      </c>
      <c r="AH159" s="86">
        <f>MIN(AG159,$C$2)</f>
        <v>385.6940625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417.56375</v>
      </c>
      <c r="AH160" s="86">
        <f>MIN(AG160,$C$2)</f>
        <v>417.56375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449.4334375</v>
      </c>
      <c r="AH161" s="86">
        <f>MIN(AG161,$C$2)</f>
        <v>449.4334375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481.303125</v>
      </c>
      <c r="AH162" s="86">
        <f>MIN(AG162,$C$2)</f>
        <v>481.303125</v>
      </c>
    </row>
    <row r="163" spans="1:37" customHeight="1" ht="16">
      <c r="AE163" s="16"/>
      <c r="AF163" s="133">
        <f>ROUND((AF162-0.01),2)</f>
        <v>49.93</v>
      </c>
      <c r="AG163" s="134">
        <f>350+9*$A$2/16</f>
        <v>513.1728125</v>
      </c>
      <c r="AH163" s="86">
        <f>MIN(AG163,$C$2)</f>
        <v>513.1728125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545.0425</v>
      </c>
      <c r="AH164" s="135">
        <f>MIN(AG164,$C$2)</f>
        <v>545.0425</v>
      </c>
    </row>
    <row r="165" spans="1:37" customHeight="1" ht="15">
      <c r="AE165" s="16"/>
      <c r="AF165" s="133">
        <f>ROUND((AF164-0.01),2)</f>
        <v>49.91</v>
      </c>
      <c r="AG165" s="134">
        <f>450+7*$A$2/16</f>
        <v>576.9121875000001</v>
      </c>
      <c r="AH165" s="135">
        <f>MIN(AG165,$C$2)</f>
        <v>576.9121875000001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608.781875</v>
      </c>
      <c r="AH166" s="135">
        <f>MIN(AG166,$C$2)</f>
        <v>608.781875</v>
      </c>
    </row>
    <row r="167" spans="1:37" customHeight="1" ht="15">
      <c r="AE167" s="16"/>
      <c r="AF167" s="133">
        <f>ROUND((AF166-0.01),2)</f>
        <v>49.89</v>
      </c>
      <c r="AG167" s="134">
        <f>550+5*$A$2/16</f>
        <v>640.6515625</v>
      </c>
      <c r="AH167" s="135">
        <f>MIN(AG167,$C$2)</f>
        <v>640.6515625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672.52125</v>
      </c>
      <c r="AH168" s="135">
        <f>MIN(AG168,$C$2)</f>
        <v>672.52125</v>
      </c>
    </row>
    <row r="169" spans="1:37" customHeight="1" ht="15">
      <c r="AE169" s="16"/>
      <c r="AF169" s="133">
        <f>ROUND((AF168-0.01),2)</f>
        <v>49.87</v>
      </c>
      <c r="AG169" s="134">
        <f>650+3*$A$2/16</f>
        <v>704.3909375000001</v>
      </c>
      <c r="AH169" s="135">
        <f>MIN(AG169,$C$2)</f>
        <v>704.3909375000001</v>
      </c>
    </row>
    <row r="170" spans="1:37" customHeight="1" ht="15">
      <c r="AE170" s="16"/>
      <c r="AF170" s="133">
        <f>ROUND((AF169-0.01),2)</f>
        <v>49.86</v>
      </c>
      <c r="AG170" s="134">
        <f>700+2*$A$2/16</f>
        <v>736.260625</v>
      </c>
      <c r="AH170" s="135">
        <f>MIN(AG170,$C$2)</f>
        <v>736.260625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768.1303124999999</v>
      </c>
      <c r="AH171" s="135">
        <f>MIN(AG171,$C$2)</f>
        <v>768.1303124999999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8.1640625" customWidth="true" style="0"/>
    <col min="25" max="25" width="17.5" customWidth="true" style="0"/>
    <col min="26" max="26" width="16.6640625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0.0011504568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287.063</v>
      </c>
      <c r="B2" s="18"/>
      <c r="C2" s="19">
        <v>800</v>
      </c>
      <c r="D2" s="20"/>
      <c r="E2" s="20"/>
      <c r="F2" s="20"/>
      <c r="G2" s="20"/>
      <c r="H2" s="20"/>
      <c r="I2" s="20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0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49.94</v>
      </c>
      <c r="D8" s="59">
        <f>ROUND(C8,2)</f>
        <v>49.94</v>
      </c>
      <c r="E8" s="60">
        <v>479.41</v>
      </c>
      <c r="F8" s="61">
        <v>1.82</v>
      </c>
      <c r="G8" s="62">
        <v>-0.06654</v>
      </c>
      <c r="H8" s="63">
        <f>MAX(G8,-0.12*F8)</f>
        <v>-0.06654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-0.000797498535</v>
      </c>
      <c r="S8" s="60">
        <f>MIN($S$6/100*F8,150)</f>
        <v>0.2184</v>
      </c>
      <c r="T8" s="60">
        <f>MIN($T$6/100*F8,200)</f>
        <v>0.273</v>
      </c>
      <c r="U8" s="60">
        <f>MIN($U$6/100*F8,250)</f>
        <v>0.364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138">
        <f>IF(AND(C8&gt;=50.1,G8&lt;0),($A$2)*ABS(G8)/40000,0)</f>
        <v>0</v>
      </c>
      <c r="AA8" s="67">
        <f>R8+Y8+Z8</f>
        <v>-0.000797498535</v>
      </c>
      <c r="AB8" s="64" t="str">
        <f>IF(AA8&gt;=0,AA8,"")</f>
        <v/>
      </c>
      <c r="AC8" s="68">
        <f>IF(AA8&lt;0,AA8,"")</f>
        <v>-0.000797498535</v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49.95</v>
      </c>
      <c r="D9" s="73">
        <f>ROUND(C9,2)</f>
        <v>49.95</v>
      </c>
      <c r="E9" s="60">
        <v>447.36</v>
      </c>
      <c r="F9" s="61">
        <v>1.82</v>
      </c>
      <c r="G9" s="74">
        <v>-0.00759</v>
      </c>
      <c r="H9" s="63">
        <f>MAX(G9,-0.12*F9)</f>
        <v>-0.00759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-8.488656000000001E-5</v>
      </c>
      <c r="S9" s="60">
        <f>MIN($S$6/100*F9,150)</f>
        <v>0.2184</v>
      </c>
      <c r="T9" s="60">
        <f>MIN($T$6/100*F9,200)</f>
        <v>0.273</v>
      </c>
      <c r="U9" s="60">
        <f>MIN($U$6/100*F9,250)</f>
        <v>0.364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138">
        <f>IF(AND(C9&gt;=50.1,G9&lt;0),($A$2)*ABS(G9)/40000,0)</f>
        <v>0</v>
      </c>
      <c r="AA9" s="67">
        <f>R9+Y9+Z9</f>
        <v>-8.488656000000001E-5</v>
      </c>
      <c r="AB9" s="139" t="str">
        <f>IF(AA9&gt;=0,AA9,"")</f>
        <v/>
      </c>
      <c r="AC9" s="76">
        <f>IF(AA9&lt;0,AA9,"")</f>
        <v>-8.488656000000001E-5</v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49.99</v>
      </c>
      <c r="D10" s="73">
        <f>ROUND(C10,2)</f>
        <v>49.99</v>
      </c>
      <c r="E10" s="60">
        <v>319.12</v>
      </c>
      <c r="F10" s="61">
        <v>1.82</v>
      </c>
      <c r="G10" s="74">
        <v>0.01206</v>
      </c>
      <c r="H10" s="63">
        <f>MAX(G10,-0.12*F10)</f>
        <v>0.01206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9.621467999999999E-5</v>
      </c>
      <c r="S10" s="60">
        <f>MIN($S$6/100*F10,150)</f>
        <v>0.2184</v>
      </c>
      <c r="T10" s="60">
        <f>MIN($T$6/100*F10,200)</f>
        <v>0.273</v>
      </c>
      <c r="U10" s="60">
        <f>MIN($U$6/100*F10,250)</f>
        <v>0.364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138">
        <f>IF(AND(C10&gt;=50.1,G10&lt;0),($A$2)*ABS(G10)/40000,0)</f>
        <v>0</v>
      </c>
      <c r="AA10" s="67">
        <f>R10+Y10+Z10</f>
        <v>9.621467999999999E-5</v>
      </c>
      <c r="AB10" s="139">
        <f>IF(AA10&gt;=0,AA10,"")</f>
        <v>9.621467999999999E-5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50.01</v>
      </c>
      <c r="D11" s="73">
        <f>ROUND(C11,2)</f>
        <v>50.01</v>
      </c>
      <c r="E11" s="60">
        <v>229.65</v>
      </c>
      <c r="F11" s="61">
        <v>1.82</v>
      </c>
      <c r="G11" s="74">
        <v>0.01206</v>
      </c>
      <c r="H11" s="63">
        <f>MAX(G11,-0.12*F11)</f>
        <v>0.01206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6.923947499999999E-5</v>
      </c>
      <c r="S11" s="60">
        <f>MIN($S$6/100*F11,150)</f>
        <v>0.2184</v>
      </c>
      <c r="T11" s="60">
        <f>MIN($T$6/100*F11,200)</f>
        <v>0.273</v>
      </c>
      <c r="U11" s="60">
        <f>MIN($U$6/100*F11,250)</f>
        <v>0.364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138">
        <f>IF(AND(C11&gt;=50.1,G11&lt;0),($A$2)*ABS(G11)/40000,0)</f>
        <v>0</v>
      </c>
      <c r="AA11" s="67">
        <f>R11+Y11+Z11</f>
        <v>6.923947499999999E-5</v>
      </c>
      <c r="AB11" s="139">
        <f>IF(AA11&gt;=0,AA11,"")</f>
        <v>6.923947499999999E-5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</v>
      </c>
      <c r="D12" s="73">
        <f>ROUND(C12,2)</f>
        <v>50</v>
      </c>
      <c r="E12" s="60">
        <v>287.06</v>
      </c>
      <c r="F12" s="61">
        <v>1.82</v>
      </c>
      <c r="G12" s="74">
        <v>-0.00759</v>
      </c>
      <c r="H12" s="63">
        <f>MAX(G12,-0.12*F12)</f>
        <v>-0.00759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-5.446963500000001E-5</v>
      </c>
      <c r="S12" s="60">
        <f>MIN($S$6/100*F12,150)</f>
        <v>0.2184</v>
      </c>
      <c r="T12" s="60">
        <f>MIN($T$6/100*F12,200)</f>
        <v>0.273</v>
      </c>
      <c r="U12" s="60">
        <f>MIN($U$6/100*F12,250)</f>
        <v>0.364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138">
        <f>IF(AND(C12&gt;=50.1,G12&lt;0),($A$2)*ABS(G12)/40000,0)</f>
        <v>0</v>
      </c>
      <c r="AA12" s="67">
        <f>R12+Y12+Z12</f>
        <v>-5.446963500000001E-5</v>
      </c>
      <c r="AB12" s="139" t="str">
        <f>IF(AA12&gt;=0,AA12,"")</f>
        <v/>
      </c>
      <c r="AC12" s="76">
        <f>IF(AA12&lt;0,AA12,"")</f>
        <v>-5.446963500000001E-5</v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49.99</v>
      </c>
      <c r="D13" s="73">
        <f>ROUND(C13,2)</f>
        <v>49.99</v>
      </c>
      <c r="E13" s="60">
        <v>319.12</v>
      </c>
      <c r="F13" s="61">
        <v>1.82</v>
      </c>
      <c r="G13" s="74">
        <v>0.01206</v>
      </c>
      <c r="H13" s="63">
        <f>MAX(G13,-0.12*F13)</f>
        <v>0.01206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9.621467999999999E-5</v>
      </c>
      <c r="S13" s="60">
        <f>MIN($S$6/100*F13,150)</f>
        <v>0.2184</v>
      </c>
      <c r="T13" s="60">
        <f>MIN($T$6/100*F13,200)</f>
        <v>0.273</v>
      </c>
      <c r="U13" s="60">
        <f>MIN($U$6/100*F13,250)</f>
        <v>0.364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138">
        <f>IF(AND(C13&gt;=50.1,G13&lt;0),($A$2)*ABS(G13)/40000,0)</f>
        <v>0</v>
      </c>
      <c r="AA13" s="67">
        <f>R13+Y13+Z13</f>
        <v>9.621467999999999E-5</v>
      </c>
      <c r="AB13" s="139">
        <f>IF(AA13&gt;=0,AA13,"")</f>
        <v>9.621467999999999E-5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49.97</v>
      </c>
      <c r="D14" s="73">
        <f>ROUND(C14,2)</f>
        <v>49.97</v>
      </c>
      <c r="E14" s="60">
        <v>383.24</v>
      </c>
      <c r="F14" s="61">
        <v>1.82</v>
      </c>
      <c r="G14" s="74">
        <v>-0.00759</v>
      </c>
      <c r="H14" s="63">
        <f>MAX(G14,-0.12*F14)</f>
        <v>-0.00759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-7.271979000000001E-5</v>
      </c>
      <c r="S14" s="60">
        <f>MIN($S$6/100*F14,150)</f>
        <v>0.2184</v>
      </c>
      <c r="T14" s="60">
        <f>MIN($T$6/100*F14,200)</f>
        <v>0.273</v>
      </c>
      <c r="U14" s="60">
        <f>MIN($U$6/100*F14,250)</f>
        <v>0.364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138">
        <f>IF(AND(C14&gt;=50.1,G14&lt;0),($A$2)*ABS(G14)/40000,0)</f>
        <v>0</v>
      </c>
      <c r="AA14" s="67">
        <f>R14+Y14+Z14</f>
        <v>-7.271979000000001E-5</v>
      </c>
      <c r="AB14" s="139" t="str">
        <f>IF(AA14&gt;=0,AA14,"")</f>
        <v/>
      </c>
      <c r="AC14" s="76">
        <f>IF(AA14&lt;0,AA14,"")</f>
        <v>-7.271979000000001E-5</v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</v>
      </c>
      <c r="D15" s="73">
        <f>ROUND(C15,2)</f>
        <v>50</v>
      </c>
      <c r="E15" s="60">
        <v>287.06</v>
      </c>
      <c r="F15" s="61">
        <v>1.82</v>
      </c>
      <c r="G15" s="74">
        <v>0.01206</v>
      </c>
      <c r="H15" s="63">
        <f>MAX(G15,-0.12*F15)</f>
        <v>0.01206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8.654858999999999E-5</v>
      </c>
      <c r="S15" s="60">
        <f>MIN($S$6/100*F15,150)</f>
        <v>0.2184</v>
      </c>
      <c r="T15" s="60">
        <f>MIN($T$6/100*F15,200)</f>
        <v>0.273</v>
      </c>
      <c r="U15" s="60">
        <f>MIN($U$6/100*F15,250)</f>
        <v>0.364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138">
        <f>IF(AND(C15&gt;=50.1,G15&lt;0),($A$2)*ABS(G15)/40000,0)</f>
        <v>0</v>
      </c>
      <c r="AA15" s="67">
        <f>R15+Y15+Z15</f>
        <v>8.654858999999999E-5</v>
      </c>
      <c r="AB15" s="139">
        <f>IF(AA15&gt;=0,AA15,"")</f>
        <v>8.654858999999999E-5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383.24</v>
      </c>
      <c r="F16" s="61">
        <v>1.82</v>
      </c>
      <c r="G16" s="74">
        <v>0.01206</v>
      </c>
      <c r="H16" s="63">
        <f>MAX(G16,-0.12*F16)</f>
        <v>0.01206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0.00011554686</v>
      </c>
      <c r="S16" s="60">
        <f>MIN($S$6/100*F16,150)</f>
        <v>0.2184</v>
      </c>
      <c r="T16" s="60">
        <f>MIN($T$6/100*F16,200)</f>
        <v>0.273</v>
      </c>
      <c r="U16" s="60">
        <f>MIN($U$6/100*F16,250)</f>
        <v>0.364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138">
        <f>IF(AND(C16&gt;=50.1,G16&lt;0),($A$2)*ABS(G16)/40000,0)</f>
        <v>0</v>
      </c>
      <c r="AA16" s="67">
        <f>R16+Y16+Z16</f>
        <v>0.00011554686</v>
      </c>
      <c r="AB16" s="139">
        <f>IF(AA16&gt;=0,AA16,"")</f>
        <v>0.00011554686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49.95</v>
      </c>
      <c r="D17" s="73">
        <f>ROUND(C17,2)</f>
        <v>49.95</v>
      </c>
      <c r="E17" s="60">
        <v>447.36</v>
      </c>
      <c r="F17" s="61">
        <v>1.82</v>
      </c>
      <c r="G17" s="74">
        <v>-0.00759</v>
      </c>
      <c r="H17" s="63">
        <f>MAX(G17,-0.12*F17)</f>
        <v>-0.00759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-8.488656000000001E-5</v>
      </c>
      <c r="S17" s="60">
        <f>MIN($S$6/100*F17,150)</f>
        <v>0.2184</v>
      </c>
      <c r="T17" s="60">
        <f>MIN($T$6/100*F17,200)</f>
        <v>0.273</v>
      </c>
      <c r="U17" s="60">
        <f>MIN($U$6/100*F17,250)</f>
        <v>0.364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138">
        <f>IF(AND(C17&gt;=50.1,G17&lt;0),($A$2)*ABS(G17)/40000,0)</f>
        <v>0</v>
      </c>
      <c r="AA17" s="67">
        <f>R17+Y17+Z17</f>
        <v>-8.488656000000001E-5</v>
      </c>
      <c r="AB17" s="139" t="str">
        <f>IF(AA17&gt;=0,AA17,"")</f>
        <v/>
      </c>
      <c r="AC17" s="76">
        <f>IF(AA17&lt;0,AA17,"")</f>
        <v>-8.488656000000001E-5</v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49.97</v>
      </c>
      <c r="D18" s="73">
        <f>ROUND(C18,2)</f>
        <v>49.97</v>
      </c>
      <c r="E18" s="60">
        <v>383.24</v>
      </c>
      <c r="F18" s="61">
        <v>1.82</v>
      </c>
      <c r="G18" s="74">
        <v>0.01206</v>
      </c>
      <c r="H18" s="63">
        <f>MAX(G18,-0.12*F18)</f>
        <v>0.01206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0.00011554686</v>
      </c>
      <c r="S18" s="60">
        <f>MIN($S$6/100*F18,150)</f>
        <v>0.2184</v>
      </c>
      <c r="T18" s="60">
        <f>MIN($T$6/100*F18,200)</f>
        <v>0.273</v>
      </c>
      <c r="U18" s="60">
        <f>MIN($U$6/100*F18,250)</f>
        <v>0.364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138">
        <f>IF(AND(C18&gt;=50.1,G18&lt;0),($A$2)*ABS(G18)/40000,0)</f>
        <v>0</v>
      </c>
      <c r="AA18" s="67">
        <f>R18+Y18+Z18</f>
        <v>0.00011554686</v>
      </c>
      <c r="AB18" s="139">
        <f>IF(AA18&gt;=0,AA18,"")</f>
        <v>0.00011554686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49.95</v>
      </c>
      <c r="D19" s="73">
        <f>ROUND(C19,2)</f>
        <v>49.95</v>
      </c>
      <c r="E19" s="60">
        <v>447.36</v>
      </c>
      <c r="F19" s="61">
        <v>1.82</v>
      </c>
      <c r="G19" s="74">
        <v>0.01206</v>
      </c>
      <c r="H19" s="63">
        <f>MAX(G19,-0.12*F19)</f>
        <v>0.01206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0.00013487904</v>
      </c>
      <c r="S19" s="60">
        <f>MIN($S$6/100*F19,150)</f>
        <v>0.2184</v>
      </c>
      <c r="T19" s="60">
        <f>MIN($T$6/100*F19,200)</f>
        <v>0.273</v>
      </c>
      <c r="U19" s="60">
        <f>MIN($U$6/100*F19,250)</f>
        <v>0.364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138">
        <f>IF(AND(C19&gt;=50.1,G19&lt;0),($A$2)*ABS(G19)/40000,0)</f>
        <v>0</v>
      </c>
      <c r="AA19" s="67">
        <f>R19+Y19+Z19</f>
        <v>0.00013487904</v>
      </c>
      <c r="AB19" s="139">
        <f>IF(AA19&gt;=0,AA19,"")</f>
        <v>0.00013487904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49.96</v>
      </c>
      <c r="D20" s="73">
        <f>ROUND(C20,2)</f>
        <v>49.96</v>
      </c>
      <c r="E20" s="60">
        <v>415.3</v>
      </c>
      <c r="F20" s="61">
        <v>1.82</v>
      </c>
      <c r="G20" s="74">
        <v>-0.00759</v>
      </c>
      <c r="H20" s="63">
        <f>MAX(G20,-0.12*F20)</f>
        <v>-0.00759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-7.8803175E-5</v>
      </c>
      <c r="S20" s="60">
        <f>MIN($S$6/100*F20,150)</f>
        <v>0.2184</v>
      </c>
      <c r="T20" s="60">
        <f>MIN($T$6/100*F20,200)</f>
        <v>0.273</v>
      </c>
      <c r="U20" s="60">
        <f>MIN($U$6/100*F20,250)</f>
        <v>0.364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138">
        <f>IF(AND(C20&gt;=50.1,G20&lt;0),($A$2)*ABS(G20)/40000,0)</f>
        <v>0</v>
      </c>
      <c r="AA20" s="67">
        <f>R20+Y20+Z20</f>
        <v>-7.8803175E-5</v>
      </c>
      <c r="AB20" s="139" t="str">
        <f>IF(AA20&gt;=0,AA20,"")</f>
        <v/>
      </c>
      <c r="AC20" s="76">
        <f>IF(AA20&lt;0,AA20,"")</f>
        <v>-7.8803175E-5</v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49.98</v>
      </c>
      <c r="D21" s="73">
        <f>ROUND(C21,2)</f>
        <v>49.98</v>
      </c>
      <c r="E21" s="60">
        <v>351.18</v>
      </c>
      <c r="F21" s="61">
        <v>1.82</v>
      </c>
      <c r="G21" s="74">
        <v>0.01206</v>
      </c>
      <c r="H21" s="63">
        <f>MAX(G21,-0.12*F21)</f>
        <v>0.01206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0.00010588077</v>
      </c>
      <c r="S21" s="60">
        <f>MIN($S$6/100*F21,150)</f>
        <v>0.2184</v>
      </c>
      <c r="T21" s="60">
        <f>MIN($T$6/100*F21,200)</f>
        <v>0.273</v>
      </c>
      <c r="U21" s="60">
        <f>MIN($U$6/100*F21,250)</f>
        <v>0.364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138">
        <f>IF(AND(C21&gt;=50.1,G21&lt;0),($A$2)*ABS(G21)/40000,0)</f>
        <v>0</v>
      </c>
      <c r="AA21" s="67">
        <f>R21+Y21+Z21</f>
        <v>0.00010588077</v>
      </c>
      <c r="AB21" s="139">
        <f>IF(AA21&gt;=0,AA21,"")</f>
        <v>0.00010588077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49.94</v>
      </c>
      <c r="D22" s="73">
        <f>ROUND(C22,2)</f>
        <v>49.94</v>
      </c>
      <c r="E22" s="60">
        <v>479.41</v>
      </c>
      <c r="F22" s="61">
        <v>1.82</v>
      </c>
      <c r="G22" s="74">
        <v>0.01206</v>
      </c>
      <c r="H22" s="63">
        <f>MAX(G22,-0.12*F22)</f>
        <v>0.01206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0.000144542115</v>
      </c>
      <c r="S22" s="60">
        <f>MIN($S$6/100*F22,150)</f>
        <v>0.2184</v>
      </c>
      <c r="T22" s="60">
        <f>MIN($T$6/100*F22,200)</f>
        <v>0.273</v>
      </c>
      <c r="U22" s="60">
        <f>MIN($U$6/100*F22,250)</f>
        <v>0.364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138">
        <f>IF(AND(C22&gt;=50.1,G22&lt;0),($A$2)*ABS(G22)/40000,0)</f>
        <v>0</v>
      </c>
      <c r="AA22" s="67">
        <f>R22+Y22+Z22</f>
        <v>0.000144542115</v>
      </c>
      <c r="AB22" s="139">
        <f>IF(AA22&gt;=0,AA22,"")</f>
        <v>0.000144542115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49.99</v>
      </c>
      <c r="D23" s="73">
        <f>ROUND(C23,2)</f>
        <v>49.99</v>
      </c>
      <c r="E23" s="60">
        <v>319.12</v>
      </c>
      <c r="F23" s="61">
        <v>1.82</v>
      </c>
      <c r="G23" s="74">
        <v>-0.00759</v>
      </c>
      <c r="H23" s="63">
        <f>MAX(G23,-0.12*F23)</f>
        <v>-0.00759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-6.055302E-5</v>
      </c>
      <c r="S23" s="60">
        <f>MIN($S$6/100*F23,150)</f>
        <v>0.2184</v>
      </c>
      <c r="T23" s="60">
        <f>MIN($T$6/100*F23,200)</f>
        <v>0.273</v>
      </c>
      <c r="U23" s="60">
        <f>MIN($U$6/100*F23,250)</f>
        <v>0.364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138">
        <f>IF(AND(C23&gt;=50.1,G23&lt;0),($A$2)*ABS(G23)/40000,0)</f>
        <v>0</v>
      </c>
      <c r="AA23" s="67">
        <f>R23+Y23+Z23</f>
        <v>-6.055302E-5</v>
      </c>
      <c r="AB23" s="139" t="str">
        <f>IF(AA23&gt;=0,AA23,"")</f>
        <v/>
      </c>
      <c r="AC23" s="76">
        <f>IF(AA23&lt;0,AA23,"")</f>
        <v>-6.055302E-5</v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49.93</v>
      </c>
      <c r="D24" s="73">
        <f>ROUND(C24,2)</f>
        <v>49.93</v>
      </c>
      <c r="E24" s="60">
        <v>511.47</v>
      </c>
      <c r="F24" s="61">
        <v>1.82</v>
      </c>
      <c r="G24" s="74">
        <v>0.01206</v>
      </c>
      <c r="H24" s="63">
        <f>MAX(G24,-0.12*F24)</f>
        <v>0.01206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0.000154208205</v>
      </c>
      <c r="S24" s="60">
        <f>MIN($S$6/100*F24,150)</f>
        <v>0.2184</v>
      </c>
      <c r="T24" s="60">
        <f>MIN($T$6/100*F24,200)</f>
        <v>0.273</v>
      </c>
      <c r="U24" s="60">
        <f>MIN($U$6/100*F24,250)</f>
        <v>0.364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138">
        <f>IF(AND(C24&gt;=50.1,G24&lt;0),($A$2)*ABS(G24)/40000,0)</f>
        <v>0</v>
      </c>
      <c r="AA24" s="67">
        <f>R24+Y24+Z24</f>
        <v>0.000154208205</v>
      </c>
      <c r="AB24" s="139">
        <f>IF(AA24&gt;=0,AA24,"")</f>
        <v>0.000154208205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50.03</v>
      </c>
      <c r="D25" s="73">
        <f>ROUND(C25,2)</f>
        <v>50.03</v>
      </c>
      <c r="E25" s="60">
        <v>114.83</v>
      </c>
      <c r="F25" s="61">
        <v>1.82</v>
      </c>
      <c r="G25" s="74">
        <v>0.01206</v>
      </c>
      <c r="H25" s="63">
        <f>MAX(G25,-0.12*F25)</f>
        <v>0.01206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3.4621245E-5</v>
      </c>
      <c r="S25" s="60">
        <f>MIN($S$6/100*F25,150)</f>
        <v>0.2184</v>
      </c>
      <c r="T25" s="60">
        <f>MIN($T$6/100*F25,200)</f>
        <v>0.273</v>
      </c>
      <c r="U25" s="60">
        <f>MIN($U$6/100*F25,250)</f>
        <v>0.364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138">
        <f>IF(AND(C25&gt;=50.1,G25&lt;0),($A$2)*ABS(G25)/40000,0)</f>
        <v>0</v>
      </c>
      <c r="AA25" s="67">
        <f>R25+Y25+Z25</f>
        <v>3.4621245E-5</v>
      </c>
      <c r="AB25" s="139">
        <f>IF(AA25&gt;=0,AA25,"")</f>
        <v>3.4621245E-5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57.41</v>
      </c>
      <c r="F26" s="61">
        <v>1.82</v>
      </c>
      <c r="G26" s="74">
        <v>-0.00759</v>
      </c>
      <c r="H26" s="63">
        <f>MAX(G26,-0.12*F26)</f>
        <v>-0.00759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-1.08935475E-5</v>
      </c>
      <c r="S26" s="60">
        <f>MIN($S$6/100*F26,150)</f>
        <v>0.2184</v>
      </c>
      <c r="T26" s="60">
        <f>MIN($T$6/100*F26,200)</f>
        <v>0.273</v>
      </c>
      <c r="U26" s="60">
        <f>MIN($U$6/100*F26,250)</f>
        <v>0.364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138">
        <f>IF(AND(C26&gt;=50.1,G26&lt;0),($A$2)*ABS(G26)/40000,0)</f>
        <v>0</v>
      </c>
      <c r="AA26" s="67">
        <f>R26+Y26+Z26</f>
        <v>-1.08935475E-5</v>
      </c>
      <c r="AB26" s="139" t="str">
        <f>IF(AA26&gt;=0,AA26,"")</f>
        <v/>
      </c>
      <c r="AC26" s="76">
        <f>IF(AA26&lt;0,AA26,"")</f>
        <v>-1.08935475E-5</v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50.04</v>
      </c>
      <c r="D27" s="73">
        <f>ROUND(C27,2)</f>
        <v>50.04</v>
      </c>
      <c r="E27" s="60">
        <v>57.41</v>
      </c>
      <c r="F27" s="61">
        <v>1.82</v>
      </c>
      <c r="G27" s="74">
        <v>0.01206</v>
      </c>
      <c r="H27" s="63">
        <f>MAX(G27,-0.12*F27)</f>
        <v>0.01206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1.7309115E-5</v>
      </c>
      <c r="S27" s="60">
        <f>MIN($S$6/100*F27,150)</f>
        <v>0.2184</v>
      </c>
      <c r="T27" s="60">
        <f>MIN($T$6/100*F27,200)</f>
        <v>0.273</v>
      </c>
      <c r="U27" s="60">
        <f>MIN($U$6/100*F27,250)</f>
        <v>0.364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138">
        <f>IF(AND(C27&gt;=50.1,G27&lt;0),($A$2)*ABS(G27)/40000,0)</f>
        <v>0</v>
      </c>
      <c r="AA27" s="67">
        <f>R27+Y27+Z27</f>
        <v>1.7309115E-5</v>
      </c>
      <c r="AB27" s="139">
        <f>IF(AA27&gt;=0,AA27,"")</f>
        <v>1.7309115E-5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49.97</v>
      </c>
      <c r="D28" s="73">
        <f>ROUND(C28,2)</f>
        <v>49.97</v>
      </c>
      <c r="E28" s="60">
        <v>383.24</v>
      </c>
      <c r="F28" s="61">
        <v>1.82</v>
      </c>
      <c r="G28" s="74">
        <v>-0.00759</v>
      </c>
      <c r="H28" s="63">
        <f>MAX(G28,-0.12*F28)</f>
        <v>-0.00759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-7.271979000000001E-5</v>
      </c>
      <c r="S28" s="60">
        <f>MIN($S$6/100*F28,150)</f>
        <v>0.2184</v>
      </c>
      <c r="T28" s="60">
        <f>MIN($T$6/100*F28,200)</f>
        <v>0.273</v>
      </c>
      <c r="U28" s="60">
        <f>MIN($U$6/100*F28,250)</f>
        <v>0.364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138">
        <f>IF(AND(C28&gt;=50.1,G28&lt;0),($A$2)*ABS(G28)/40000,0)</f>
        <v>0</v>
      </c>
      <c r="AA28" s="67">
        <f>R28+Y28+Z28</f>
        <v>-7.271979000000001E-5</v>
      </c>
      <c r="AB28" s="139" t="str">
        <f>IF(AA28&gt;=0,AA28,"")</f>
        <v/>
      </c>
      <c r="AC28" s="76">
        <f>IF(AA28&lt;0,AA28,"")</f>
        <v>-7.271979000000001E-5</v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49.93</v>
      </c>
      <c r="D29" s="73">
        <f>ROUND(C29,2)</f>
        <v>49.93</v>
      </c>
      <c r="E29" s="60">
        <v>511.47</v>
      </c>
      <c r="F29" s="61">
        <v>1.82</v>
      </c>
      <c r="G29" s="74">
        <v>0.01206</v>
      </c>
      <c r="H29" s="63">
        <f>MAX(G29,-0.12*F29)</f>
        <v>0.01206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0.000154208205</v>
      </c>
      <c r="S29" s="60">
        <f>MIN($S$6/100*F29,150)</f>
        <v>0.2184</v>
      </c>
      <c r="T29" s="60">
        <f>MIN($T$6/100*F29,200)</f>
        <v>0.273</v>
      </c>
      <c r="U29" s="60">
        <f>MIN($U$6/100*F29,250)</f>
        <v>0.364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138">
        <f>IF(AND(C29&gt;=50.1,G29&lt;0),($A$2)*ABS(G29)/40000,0)</f>
        <v>0</v>
      </c>
      <c r="AA29" s="67">
        <f>R29+Y29+Z29</f>
        <v>0.000154208205</v>
      </c>
      <c r="AB29" s="139">
        <f>IF(AA29&gt;=0,AA29,"")</f>
        <v>0.000154208205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49.93</v>
      </c>
      <c r="D30" s="73">
        <f>ROUND(C30,2)</f>
        <v>49.93</v>
      </c>
      <c r="E30" s="60">
        <v>511.47</v>
      </c>
      <c r="F30" s="61">
        <v>1.82</v>
      </c>
      <c r="G30" s="74">
        <v>-0.00759</v>
      </c>
      <c r="H30" s="63">
        <f>MAX(G30,-0.12*F30)</f>
        <v>-0.00759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-9.705143250000001E-5</v>
      </c>
      <c r="S30" s="60">
        <f>MIN($S$6/100*F30,150)</f>
        <v>0.2184</v>
      </c>
      <c r="T30" s="60">
        <f>MIN($T$6/100*F30,200)</f>
        <v>0.273</v>
      </c>
      <c r="U30" s="60">
        <f>MIN($U$6/100*F30,250)</f>
        <v>0.364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138">
        <f>IF(AND(C30&gt;=50.1,G30&lt;0),($A$2)*ABS(G30)/40000,0)</f>
        <v>0</v>
      </c>
      <c r="AA30" s="67">
        <f>R30+Y30+Z30</f>
        <v>-9.705143250000001E-5</v>
      </c>
      <c r="AB30" s="139" t="str">
        <f>IF(AA30&gt;=0,AA30,"")</f>
        <v/>
      </c>
      <c r="AC30" s="76">
        <f>IF(AA30&lt;0,AA30,"")</f>
        <v>-9.705143250000001E-5</v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49.9</v>
      </c>
      <c r="D31" s="73">
        <f>ROUND(C31,2)</f>
        <v>49.9</v>
      </c>
      <c r="E31" s="60">
        <v>607.65</v>
      </c>
      <c r="F31" s="61">
        <v>1.82</v>
      </c>
      <c r="G31" s="74">
        <v>-0.00759</v>
      </c>
      <c r="H31" s="63">
        <f>MAX(G31,-0.12*F31)</f>
        <v>-0.00759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-0.0001153015875</v>
      </c>
      <c r="S31" s="60">
        <f>MIN($S$6/100*F31,150)</f>
        <v>0.2184</v>
      </c>
      <c r="T31" s="60">
        <f>MIN($T$6/100*F31,200)</f>
        <v>0.273</v>
      </c>
      <c r="U31" s="60">
        <f>MIN($U$6/100*F31,250)</f>
        <v>0.364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138">
        <f>IF(AND(C31&gt;=50.1,G31&lt;0),($A$2)*ABS(G31)/40000,0)</f>
        <v>0</v>
      </c>
      <c r="AA31" s="67">
        <f>R31+Y31+Z31</f>
        <v>-0.0001153015875</v>
      </c>
      <c r="AB31" s="139" t="str">
        <f>IF(AA31&gt;=0,AA31,"")</f>
        <v/>
      </c>
      <c r="AC31" s="76">
        <f>IF(AA31&lt;0,AA31,"")</f>
        <v>-0.0001153015875</v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49.91</v>
      </c>
      <c r="D32" s="73">
        <f>ROUND(C32,2)</f>
        <v>49.91</v>
      </c>
      <c r="E32" s="60">
        <v>575.59</v>
      </c>
      <c r="F32" s="61">
        <v>1.82</v>
      </c>
      <c r="G32" s="74">
        <v>0.01206</v>
      </c>
      <c r="H32" s="63">
        <f>MAX(G32,-0.12*F32)</f>
        <v>0.01206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0.000173540385</v>
      </c>
      <c r="S32" s="60">
        <f>MIN($S$6/100*F32,150)</f>
        <v>0.2184</v>
      </c>
      <c r="T32" s="60">
        <f>MIN($T$6/100*F32,200)</f>
        <v>0.273</v>
      </c>
      <c r="U32" s="60">
        <f>MIN($U$6/100*F32,250)</f>
        <v>0.364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138">
        <f>IF(AND(C32&gt;=50.1,G32&lt;0),($A$2)*ABS(G32)/40000,0)</f>
        <v>0</v>
      </c>
      <c r="AA32" s="67">
        <f>R32+Y32+Z32</f>
        <v>0.000173540385</v>
      </c>
      <c r="AB32" s="139">
        <f>IF(AA32&gt;=0,AA32,"")</f>
        <v>0.000173540385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49.93</v>
      </c>
      <c r="D33" s="73">
        <f>ROUND(C33,2)</f>
        <v>49.93</v>
      </c>
      <c r="E33" s="60">
        <v>511.47</v>
      </c>
      <c r="F33" s="61">
        <v>1.82</v>
      </c>
      <c r="G33" s="74">
        <v>-0.00759</v>
      </c>
      <c r="H33" s="63">
        <f>MAX(G33,-0.12*F33)</f>
        <v>-0.00759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-9.705143250000001E-5</v>
      </c>
      <c r="S33" s="60">
        <f>MIN($S$6/100*F33,150)</f>
        <v>0.2184</v>
      </c>
      <c r="T33" s="60">
        <f>MIN($T$6/100*F33,200)</f>
        <v>0.273</v>
      </c>
      <c r="U33" s="60">
        <f>MIN($U$6/100*F33,250)</f>
        <v>0.364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138">
        <f>IF(AND(C33&gt;=50.1,G33&lt;0),($A$2)*ABS(G33)/40000,0)</f>
        <v>0</v>
      </c>
      <c r="AA33" s="67">
        <f>R33+Y33+Z33</f>
        <v>-9.705143250000001E-5</v>
      </c>
      <c r="AB33" s="139" t="str">
        <f>IF(AA33&gt;=0,AA33,"")</f>
        <v/>
      </c>
      <c r="AC33" s="76">
        <f>IF(AA33&lt;0,AA33,"")</f>
        <v>-9.705143250000001E-5</v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49.86</v>
      </c>
      <c r="D34" s="73">
        <f>ROUND(C34,2)</f>
        <v>49.86</v>
      </c>
      <c r="E34" s="60">
        <v>735.88</v>
      </c>
      <c r="F34" s="61">
        <v>1.82</v>
      </c>
      <c r="G34" s="74">
        <v>-0.00759</v>
      </c>
      <c r="H34" s="63">
        <f>MAX(G34,-0.12*F34)</f>
        <v>-0.00759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-0.00013963323</v>
      </c>
      <c r="S34" s="60">
        <f>MIN($S$6/100*F34,150)</f>
        <v>0.2184</v>
      </c>
      <c r="T34" s="60">
        <f>MIN($T$6/100*F34,200)</f>
        <v>0.273</v>
      </c>
      <c r="U34" s="60">
        <f>MIN($U$6/100*F34,250)</f>
        <v>0.364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138">
        <f>IF(AND(C34&gt;=50.1,G34&lt;0),($A$2)*ABS(G34)/40000,0)</f>
        <v>0</v>
      </c>
      <c r="AA34" s="67">
        <f>R34+Y34+Z34</f>
        <v>-0.00013963323</v>
      </c>
      <c r="AB34" s="139" t="str">
        <f>IF(AA34&gt;=0,AA34,"")</f>
        <v/>
      </c>
      <c r="AC34" s="76">
        <f>IF(AA34&lt;0,AA34,"")</f>
        <v>-0.00013963323</v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49.86</v>
      </c>
      <c r="D35" s="73">
        <f>ROUND(C35,2)</f>
        <v>49.86</v>
      </c>
      <c r="E35" s="60">
        <v>735.88</v>
      </c>
      <c r="F35" s="61">
        <v>1.82</v>
      </c>
      <c r="G35" s="74">
        <v>-0.00759</v>
      </c>
      <c r="H35" s="63">
        <f>MAX(G35,-0.12*F35)</f>
        <v>-0.00759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-0.00013963323</v>
      </c>
      <c r="S35" s="60">
        <f>MIN($S$6/100*F35,150)</f>
        <v>0.2184</v>
      </c>
      <c r="T35" s="60">
        <f>MIN($T$6/100*F35,200)</f>
        <v>0.273</v>
      </c>
      <c r="U35" s="60">
        <f>MIN($U$6/100*F35,250)</f>
        <v>0.364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138">
        <f>IF(AND(C35&gt;=50.1,G35&lt;0),($A$2)*ABS(G35)/40000,0)</f>
        <v>0</v>
      </c>
      <c r="AA35" s="67">
        <f>R35+Y35+Z35</f>
        <v>-0.00013963323</v>
      </c>
      <c r="AB35" s="139" t="str">
        <f>IF(AA35&gt;=0,AA35,"")</f>
        <v/>
      </c>
      <c r="AC35" s="76">
        <f>IF(AA35&lt;0,AA35,"")</f>
        <v>-0.00013963323</v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49.94</v>
      </c>
      <c r="D36" s="73">
        <f>ROUND(C36,2)</f>
        <v>49.94</v>
      </c>
      <c r="E36" s="60">
        <v>479.41</v>
      </c>
      <c r="F36" s="61">
        <v>1.82</v>
      </c>
      <c r="G36" s="74">
        <v>-0.00759</v>
      </c>
      <c r="H36" s="63">
        <f>MAX(G36,-0.12*F36)</f>
        <v>-0.00759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-9.09680475E-5</v>
      </c>
      <c r="S36" s="60">
        <f>MIN($S$6/100*F36,150)</f>
        <v>0.2184</v>
      </c>
      <c r="T36" s="60">
        <f>MIN($T$6/100*F36,200)</f>
        <v>0.273</v>
      </c>
      <c r="U36" s="60">
        <f>MIN($U$6/100*F36,250)</f>
        <v>0.364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138">
        <f>IF(AND(C36&gt;=50.1,G36&lt;0),($A$2)*ABS(G36)/40000,0)</f>
        <v>0</v>
      </c>
      <c r="AA36" s="67">
        <f>R36+Y36+Z36</f>
        <v>-9.09680475E-5</v>
      </c>
      <c r="AB36" s="139" t="str">
        <f>IF(AA36&gt;=0,AA36,"")</f>
        <v/>
      </c>
      <c r="AC36" s="76">
        <f>IF(AA36&lt;0,AA36,"")</f>
        <v>-9.09680475E-5</v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49.93</v>
      </c>
      <c r="D37" s="73">
        <f>ROUND(C37,2)</f>
        <v>49.93</v>
      </c>
      <c r="E37" s="60">
        <v>511.47</v>
      </c>
      <c r="F37" s="61">
        <v>1.82</v>
      </c>
      <c r="G37" s="74">
        <v>-0.00759</v>
      </c>
      <c r="H37" s="63">
        <f>MAX(G37,-0.12*F37)</f>
        <v>-0.00759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-9.705143250000001E-5</v>
      </c>
      <c r="S37" s="60">
        <f>MIN($S$6/100*F37,150)</f>
        <v>0.2184</v>
      </c>
      <c r="T37" s="60">
        <f>MIN($T$6/100*F37,200)</f>
        <v>0.273</v>
      </c>
      <c r="U37" s="60">
        <f>MIN($U$6/100*F37,250)</f>
        <v>0.364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138">
        <f>IF(AND(C37&gt;=50.1,G37&lt;0),($A$2)*ABS(G37)/40000,0)</f>
        <v>0</v>
      </c>
      <c r="AA37" s="67">
        <f>R37+Y37+Z37</f>
        <v>-9.705143250000001E-5</v>
      </c>
      <c r="AB37" s="139" t="str">
        <f>IF(AA37&gt;=0,AA37,"")</f>
        <v/>
      </c>
      <c r="AC37" s="76">
        <f>IF(AA37&lt;0,AA37,"")</f>
        <v>-9.705143250000001E-5</v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49.98</v>
      </c>
      <c r="D38" s="73">
        <f>ROUND(C38,2)</f>
        <v>49.98</v>
      </c>
      <c r="E38" s="60">
        <v>351.18</v>
      </c>
      <c r="F38" s="61">
        <v>1.82</v>
      </c>
      <c r="G38" s="74">
        <v>-0.00759</v>
      </c>
      <c r="H38" s="63">
        <f>MAX(G38,-0.12*F38)</f>
        <v>-0.00759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-6.663640500000001E-5</v>
      </c>
      <c r="S38" s="60">
        <f>MIN($S$6/100*F38,150)</f>
        <v>0.2184</v>
      </c>
      <c r="T38" s="60">
        <f>MIN($T$6/100*F38,200)</f>
        <v>0.273</v>
      </c>
      <c r="U38" s="60">
        <f>MIN($U$6/100*F38,250)</f>
        <v>0.364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138">
        <f>IF(AND(C38&gt;=50.1,G38&lt;0),($A$2)*ABS(G38)/40000,0)</f>
        <v>0</v>
      </c>
      <c r="AA38" s="67">
        <f>R38+Y38+Z38</f>
        <v>-6.663640500000001E-5</v>
      </c>
      <c r="AB38" s="139" t="str">
        <f>IF(AA38&gt;=0,AA38,"")</f>
        <v/>
      </c>
      <c r="AC38" s="76">
        <f>IF(AA38&lt;0,AA38,"")</f>
        <v>-6.663640500000001E-5</v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114.83</v>
      </c>
      <c r="F39" s="61">
        <v>1.82</v>
      </c>
      <c r="G39" s="74">
        <v>-0.00759</v>
      </c>
      <c r="H39" s="63">
        <f>MAX(G39,-0.12*F39)</f>
        <v>-0.00759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-2.17889925E-5</v>
      </c>
      <c r="S39" s="60">
        <f>MIN($S$6/100*F39,150)</f>
        <v>0.2184</v>
      </c>
      <c r="T39" s="60">
        <f>MIN($T$6/100*F39,200)</f>
        <v>0.273</v>
      </c>
      <c r="U39" s="60">
        <f>MIN($U$6/100*F39,250)</f>
        <v>0.364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138">
        <f>IF(AND(C39&gt;=50.1,G39&lt;0),($A$2)*ABS(G39)/40000,0)</f>
        <v>0</v>
      </c>
      <c r="AA39" s="67">
        <f>R39+Y39+Z39</f>
        <v>-2.17889925E-5</v>
      </c>
      <c r="AB39" s="139" t="str">
        <f>IF(AA39&gt;=0,AA39,"")</f>
        <v/>
      </c>
      <c r="AC39" s="76">
        <f>IF(AA39&lt;0,AA39,"")</f>
        <v>-2.17889925E-5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49.96</v>
      </c>
      <c r="D40" s="73">
        <f>ROUND(C40,2)</f>
        <v>49.96</v>
      </c>
      <c r="E40" s="60">
        <v>415.3</v>
      </c>
      <c r="F40" s="61">
        <v>1.92</v>
      </c>
      <c r="G40" s="74">
        <v>0.0138</v>
      </c>
      <c r="H40" s="63">
        <f>MAX(G40,-0.12*F40)</f>
        <v>0.0138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0.0001432785</v>
      </c>
      <c r="S40" s="60">
        <f>MIN($S$6/100*F40,150)</f>
        <v>0.2304</v>
      </c>
      <c r="T40" s="60">
        <f>MIN($T$6/100*F40,200)</f>
        <v>0.288</v>
      </c>
      <c r="U40" s="60">
        <f>MIN($U$6/100*F40,250)</f>
        <v>0.384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138">
        <f>IF(AND(C40&gt;=50.1,G40&lt;0),($A$2)*ABS(G40)/40000,0)</f>
        <v>0</v>
      </c>
      <c r="AA40" s="67">
        <f>R40+Y40+Z40</f>
        <v>0.0001432785</v>
      </c>
      <c r="AB40" s="139">
        <f>IF(AA40&gt;=0,AA40,"")</f>
        <v>0.0001432785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49.98</v>
      </c>
      <c r="D41" s="73">
        <f>ROUND(C41,2)</f>
        <v>49.98</v>
      </c>
      <c r="E41" s="60">
        <v>351.18</v>
      </c>
      <c r="F41" s="61">
        <v>1.92</v>
      </c>
      <c r="G41" s="74">
        <v>0.0138</v>
      </c>
      <c r="H41" s="63">
        <f>MAX(G41,-0.12*F41)</f>
        <v>0.0138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0.0001211571</v>
      </c>
      <c r="S41" s="60">
        <f>MIN($S$6/100*F41,150)</f>
        <v>0.2304</v>
      </c>
      <c r="T41" s="60">
        <f>MIN($T$6/100*F41,200)</f>
        <v>0.288</v>
      </c>
      <c r="U41" s="60">
        <f>MIN($U$6/100*F41,250)</f>
        <v>0.384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138">
        <f>IF(AND(C41&gt;=50.1,G41&lt;0),($A$2)*ABS(G41)/40000,0)</f>
        <v>0</v>
      </c>
      <c r="AA41" s="67">
        <f>R41+Y41+Z41</f>
        <v>0.0001211571</v>
      </c>
      <c r="AB41" s="139">
        <f>IF(AA41&gt;=0,AA41,"")</f>
        <v>0.0001211571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49.95</v>
      </c>
      <c r="D42" s="73">
        <f>ROUND(C42,2)</f>
        <v>49.95</v>
      </c>
      <c r="E42" s="60">
        <v>447.36</v>
      </c>
      <c r="F42" s="61">
        <v>1.92</v>
      </c>
      <c r="G42" s="74">
        <v>-0.00585</v>
      </c>
      <c r="H42" s="63">
        <f>MAX(G42,-0.12*F42)</f>
        <v>-0.00585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-6.542640000000001E-5</v>
      </c>
      <c r="S42" s="60">
        <f>MIN($S$6/100*F42,150)</f>
        <v>0.2304</v>
      </c>
      <c r="T42" s="60">
        <f>MIN($T$6/100*F42,200)</f>
        <v>0.288</v>
      </c>
      <c r="U42" s="60">
        <f>MIN($U$6/100*F42,250)</f>
        <v>0.384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138">
        <f>IF(AND(C42&gt;=50.1,G42&lt;0),($A$2)*ABS(G42)/40000,0)</f>
        <v>0</v>
      </c>
      <c r="AA42" s="67">
        <f>R42+Y42+Z42</f>
        <v>-6.542640000000001E-5</v>
      </c>
      <c r="AB42" s="139" t="str">
        <f>IF(AA42&gt;=0,AA42,"")</f>
        <v/>
      </c>
      <c r="AC42" s="76">
        <f>IF(AA42&lt;0,AA42,"")</f>
        <v>-6.542640000000001E-5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50.01</v>
      </c>
      <c r="D43" s="73">
        <f>ROUND(C43,2)</f>
        <v>50.01</v>
      </c>
      <c r="E43" s="60">
        <v>229.65</v>
      </c>
      <c r="F43" s="61">
        <v>1.92</v>
      </c>
      <c r="G43" s="74">
        <v>-0.00585</v>
      </c>
      <c r="H43" s="63">
        <f>MAX(G43,-0.12*F43)</f>
        <v>-0.00585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-3.35863125E-5</v>
      </c>
      <c r="S43" s="60">
        <f>MIN($S$6/100*F43,150)</f>
        <v>0.2304</v>
      </c>
      <c r="T43" s="60">
        <f>MIN($T$6/100*F43,200)</f>
        <v>0.288</v>
      </c>
      <c r="U43" s="60">
        <f>MIN($U$6/100*F43,250)</f>
        <v>0.384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138">
        <f>IF(AND(C43&gt;=50.1,G43&lt;0),($A$2)*ABS(G43)/40000,0)</f>
        <v>0</v>
      </c>
      <c r="AA43" s="67">
        <f>R43+Y43+Z43</f>
        <v>-3.35863125E-5</v>
      </c>
      <c r="AB43" s="139" t="str">
        <f>IF(AA43&gt;=0,AA43,"")</f>
        <v/>
      </c>
      <c r="AC43" s="76">
        <f>IF(AA43&lt;0,AA43,"")</f>
        <v>-3.35863125E-5</v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49.95</v>
      </c>
      <c r="D44" s="73">
        <f>ROUND(C44,2)</f>
        <v>49.95</v>
      </c>
      <c r="E44" s="60">
        <v>447.36</v>
      </c>
      <c r="F44" s="61">
        <v>1.92</v>
      </c>
      <c r="G44" s="74">
        <v>0.0138</v>
      </c>
      <c r="H44" s="63">
        <f>MAX(G44,-0.12*F44)</f>
        <v>0.0138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0.0001543392</v>
      </c>
      <c r="S44" s="60">
        <f>MIN($S$6/100*F44,150)</f>
        <v>0.2304</v>
      </c>
      <c r="T44" s="60">
        <f>MIN($T$6/100*F44,200)</f>
        <v>0.288</v>
      </c>
      <c r="U44" s="60">
        <f>MIN($U$6/100*F44,250)</f>
        <v>0.384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138">
        <f>IF(AND(C44&gt;=50.1,G44&lt;0),($A$2)*ABS(G44)/40000,0)</f>
        <v>0</v>
      </c>
      <c r="AA44" s="67">
        <f>R44+Y44+Z44</f>
        <v>0.0001543392</v>
      </c>
      <c r="AB44" s="139">
        <f>IF(AA44&gt;=0,AA44,"")</f>
        <v>0.0001543392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49.85</v>
      </c>
      <c r="D45" s="73">
        <f>ROUND(C45,2)</f>
        <v>49.85</v>
      </c>
      <c r="E45" s="60">
        <v>767.9400000000001</v>
      </c>
      <c r="F45" s="61">
        <v>1.92</v>
      </c>
      <c r="G45" s="74">
        <v>-0.00585</v>
      </c>
      <c r="H45" s="63">
        <f>MAX(G45,-0.12*F45)</f>
        <v>-0.00585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-0.000112311225</v>
      </c>
      <c r="S45" s="60">
        <f>MIN($S$6/100*F45,150)</f>
        <v>0.2304</v>
      </c>
      <c r="T45" s="60">
        <f>MIN($T$6/100*F45,200)</f>
        <v>0.288</v>
      </c>
      <c r="U45" s="60">
        <f>MIN($U$6/100*F45,250)</f>
        <v>0.384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138">
        <f>IF(AND(C45&gt;=50.1,G45&lt;0),($A$2)*ABS(G45)/40000,0)</f>
        <v>0</v>
      </c>
      <c r="AA45" s="67">
        <f>R45+Y45+Z45</f>
        <v>-0.000112311225</v>
      </c>
      <c r="AB45" s="139" t="str">
        <f>IF(AA45&gt;=0,AA45,"")</f>
        <v/>
      </c>
      <c r="AC45" s="76">
        <f>IF(AA45&lt;0,AA45,"")</f>
        <v>-0.000112311225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49.92</v>
      </c>
      <c r="D46" s="73">
        <f>ROUND(C46,2)</f>
        <v>49.92</v>
      </c>
      <c r="E46" s="60">
        <v>543.53</v>
      </c>
      <c r="F46" s="61">
        <v>1.92</v>
      </c>
      <c r="G46" s="74">
        <v>-0.00585</v>
      </c>
      <c r="H46" s="63">
        <f>MAX(G46,-0.12*F46)</f>
        <v>-0.00585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-7.94912625E-5</v>
      </c>
      <c r="S46" s="60">
        <f>MIN($S$6/100*F46,150)</f>
        <v>0.2304</v>
      </c>
      <c r="T46" s="60">
        <f>MIN($T$6/100*F46,200)</f>
        <v>0.288</v>
      </c>
      <c r="U46" s="60">
        <f>MIN($U$6/100*F46,250)</f>
        <v>0.384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138">
        <f>IF(AND(C46&gt;=50.1,G46&lt;0),($A$2)*ABS(G46)/40000,0)</f>
        <v>0</v>
      </c>
      <c r="AA46" s="67">
        <f>R46+Y46+Z46</f>
        <v>-7.94912625E-5</v>
      </c>
      <c r="AB46" s="139" t="str">
        <f>IF(AA46&gt;=0,AA46,"")</f>
        <v/>
      </c>
      <c r="AC46" s="76">
        <f>IF(AA46&lt;0,AA46,"")</f>
        <v>-7.94912625E-5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50.03</v>
      </c>
      <c r="D47" s="73">
        <f>ROUND(C47,2)</f>
        <v>50.03</v>
      </c>
      <c r="E47" s="60">
        <v>114.83</v>
      </c>
      <c r="F47" s="61">
        <v>1.92</v>
      </c>
      <c r="G47" s="74">
        <v>0.0138</v>
      </c>
      <c r="H47" s="63">
        <f>MAX(G47,-0.12*F47)</f>
        <v>0.0138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3.961635E-5</v>
      </c>
      <c r="S47" s="60">
        <f>MIN($S$6/100*F47,150)</f>
        <v>0.2304</v>
      </c>
      <c r="T47" s="60">
        <f>MIN($T$6/100*F47,200)</f>
        <v>0.288</v>
      </c>
      <c r="U47" s="60">
        <f>MIN($U$6/100*F47,250)</f>
        <v>0.384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138">
        <f>IF(AND(C47&gt;=50.1,G47&lt;0),($A$2)*ABS(G47)/40000,0)</f>
        <v>0</v>
      </c>
      <c r="AA47" s="67">
        <f>R47+Y47+Z47</f>
        <v>3.961635E-5</v>
      </c>
      <c r="AB47" s="139">
        <f>IF(AA47&gt;=0,AA47,"")</f>
        <v>3.961635E-5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50.05</v>
      </c>
      <c r="D48" s="73">
        <f>ROUND(C48,2)</f>
        <v>50.05</v>
      </c>
      <c r="E48" s="60">
        <v>0</v>
      </c>
      <c r="F48" s="61">
        <v>1.92</v>
      </c>
      <c r="G48" s="74">
        <v>-0.00585</v>
      </c>
      <c r="H48" s="63">
        <f>MAX(G48,-0.12*F48)</f>
        <v>-0.00585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-0</v>
      </c>
      <c r="S48" s="60">
        <f>MIN($S$6/100*F48,150)</f>
        <v>0.2304</v>
      </c>
      <c r="T48" s="60">
        <f>MIN($T$6/100*F48,200)</f>
        <v>0.288</v>
      </c>
      <c r="U48" s="60">
        <f>MIN($U$6/100*F48,250)</f>
        <v>0.384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138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172.24</v>
      </c>
      <c r="F49" s="61">
        <v>1.92</v>
      </c>
      <c r="G49" s="74">
        <v>-0.00585</v>
      </c>
      <c r="H49" s="63">
        <f>MAX(G49,-0.12*F49)</f>
        <v>-0.00585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-2.51901E-5</v>
      </c>
      <c r="S49" s="60">
        <f>MIN($S$6/100*F49,150)</f>
        <v>0.2304</v>
      </c>
      <c r="T49" s="60">
        <f>MIN($T$6/100*F49,200)</f>
        <v>0.288</v>
      </c>
      <c r="U49" s="60">
        <f>MIN($U$6/100*F49,250)</f>
        <v>0.384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138">
        <f>IF(AND(C49&gt;=50.1,G49&lt;0),($A$2)*ABS(G49)/40000,0)</f>
        <v>0</v>
      </c>
      <c r="AA49" s="67">
        <f>R49+Y49+Z49</f>
        <v>-2.51901E-5</v>
      </c>
      <c r="AB49" s="139" t="str">
        <f>IF(AA49&gt;=0,AA49,"")</f>
        <v/>
      </c>
      <c r="AC49" s="76">
        <f>IF(AA49&lt;0,AA49,"")</f>
        <v>-2.51901E-5</v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50.02</v>
      </c>
      <c r="D50" s="73">
        <f>ROUND(C50,2)</f>
        <v>50.02</v>
      </c>
      <c r="E50" s="60">
        <v>172.24</v>
      </c>
      <c r="F50" s="61">
        <v>1.92</v>
      </c>
      <c r="G50" s="74">
        <v>0.0138</v>
      </c>
      <c r="H50" s="63">
        <f>MAX(G50,-0.12*F50)</f>
        <v>0.0138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5.94228E-5</v>
      </c>
      <c r="S50" s="60">
        <f>MIN($S$6/100*F50,150)</f>
        <v>0.2304</v>
      </c>
      <c r="T50" s="60">
        <f>MIN($T$6/100*F50,200)</f>
        <v>0.288</v>
      </c>
      <c r="U50" s="60">
        <f>MIN($U$6/100*F50,250)</f>
        <v>0.384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138">
        <f>IF(AND(C50&gt;=50.1,G50&lt;0),($A$2)*ABS(G50)/40000,0)</f>
        <v>0</v>
      </c>
      <c r="AA50" s="67">
        <f>R50+Y50+Z50</f>
        <v>5.94228E-5</v>
      </c>
      <c r="AB50" s="139">
        <f>IF(AA50&gt;=0,AA50,"")</f>
        <v>5.94228E-5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50.04</v>
      </c>
      <c r="D51" s="73">
        <f>ROUND(C51,2)</f>
        <v>50.04</v>
      </c>
      <c r="E51" s="60">
        <v>57.41</v>
      </c>
      <c r="F51" s="61">
        <v>1.92</v>
      </c>
      <c r="G51" s="74">
        <v>-0.00585</v>
      </c>
      <c r="H51" s="63">
        <f>MAX(G51,-0.12*F51)</f>
        <v>-0.00585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-8.3962125E-6</v>
      </c>
      <c r="S51" s="60">
        <f>MIN($S$6/100*F51,150)</f>
        <v>0.2304</v>
      </c>
      <c r="T51" s="60">
        <f>MIN($T$6/100*F51,200)</f>
        <v>0.288</v>
      </c>
      <c r="U51" s="60">
        <f>MIN($U$6/100*F51,250)</f>
        <v>0.384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138">
        <f>IF(AND(C51&gt;=50.1,G51&lt;0),($A$2)*ABS(G51)/40000,0)</f>
        <v>0</v>
      </c>
      <c r="AA51" s="67">
        <f>R51+Y51+Z51</f>
        <v>-8.3962125E-6</v>
      </c>
      <c r="AB51" s="139" t="str">
        <f>IF(AA51&gt;=0,AA51,"")</f>
        <v/>
      </c>
      <c r="AC51" s="76">
        <f>IF(AA51&lt;0,AA51,"")</f>
        <v>-8.3962125E-6</v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50.03</v>
      </c>
      <c r="D52" s="73">
        <f>ROUND(C52,2)</f>
        <v>50.03</v>
      </c>
      <c r="E52" s="60">
        <v>114.83</v>
      </c>
      <c r="F52" s="61">
        <v>1.92</v>
      </c>
      <c r="G52" s="74">
        <v>-0.00585</v>
      </c>
      <c r="H52" s="63">
        <f>MAX(G52,-0.12*F52)</f>
        <v>-0.00585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-1.67938875E-5</v>
      </c>
      <c r="S52" s="60">
        <f>MIN($S$6/100*F52,150)</f>
        <v>0.2304</v>
      </c>
      <c r="T52" s="60">
        <f>MIN($T$6/100*F52,200)</f>
        <v>0.288</v>
      </c>
      <c r="U52" s="60">
        <f>MIN($U$6/100*F52,250)</f>
        <v>0.384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138">
        <f>IF(AND(C52&gt;=50.1,G52&lt;0),($A$2)*ABS(G52)/40000,0)</f>
        <v>0</v>
      </c>
      <c r="AA52" s="67">
        <f>R52+Y52+Z52</f>
        <v>-1.67938875E-5</v>
      </c>
      <c r="AB52" s="139" t="str">
        <f>IF(AA52&gt;=0,AA52,"")</f>
        <v/>
      </c>
      <c r="AC52" s="76">
        <f>IF(AA52&lt;0,AA52,"")</f>
        <v>-1.67938875E-5</v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50.03</v>
      </c>
      <c r="D53" s="73">
        <f>ROUND(C53,2)</f>
        <v>50.03</v>
      </c>
      <c r="E53" s="60">
        <v>114.83</v>
      </c>
      <c r="F53" s="61">
        <v>1.92</v>
      </c>
      <c r="G53" s="74">
        <v>0.0138</v>
      </c>
      <c r="H53" s="63">
        <f>MAX(G53,-0.12*F53)</f>
        <v>0.0138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3.961635E-5</v>
      </c>
      <c r="S53" s="60">
        <f>MIN($S$6/100*F53,150)</f>
        <v>0.2304</v>
      </c>
      <c r="T53" s="60">
        <f>MIN($T$6/100*F53,200)</f>
        <v>0.288</v>
      </c>
      <c r="U53" s="60">
        <f>MIN($U$6/100*F53,250)</f>
        <v>0.384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138">
        <f>IF(AND(C53&gt;=50.1,G53&lt;0),($A$2)*ABS(G53)/40000,0)</f>
        <v>0</v>
      </c>
      <c r="AA53" s="67">
        <f>R53+Y53+Z53</f>
        <v>3.961635E-5</v>
      </c>
      <c r="AB53" s="139">
        <f>IF(AA53&gt;=0,AA53,"")</f>
        <v>3.961635E-5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50.01</v>
      </c>
      <c r="D54" s="73">
        <f>ROUND(C54,2)</f>
        <v>50.01</v>
      </c>
      <c r="E54" s="60">
        <v>229.65</v>
      </c>
      <c r="F54" s="61">
        <v>1.92</v>
      </c>
      <c r="G54" s="74">
        <v>-0.00585</v>
      </c>
      <c r="H54" s="63">
        <f>MAX(G54,-0.12*F54)</f>
        <v>-0.00585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-3.35863125E-5</v>
      </c>
      <c r="S54" s="60">
        <f>MIN($S$6/100*F54,150)</f>
        <v>0.2304</v>
      </c>
      <c r="T54" s="60">
        <f>MIN($T$6/100*F54,200)</f>
        <v>0.288</v>
      </c>
      <c r="U54" s="60">
        <f>MIN($U$6/100*F54,250)</f>
        <v>0.384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138">
        <f>IF(AND(C54&gt;=50.1,G54&lt;0),($A$2)*ABS(G54)/40000,0)</f>
        <v>0</v>
      </c>
      <c r="AA54" s="67">
        <f>R54+Y54+Z54</f>
        <v>-3.35863125E-5</v>
      </c>
      <c r="AB54" s="139" t="str">
        <f>IF(AA54&gt;=0,AA54,"")</f>
        <v/>
      </c>
      <c r="AC54" s="76">
        <f>IF(AA54&lt;0,AA54,"")</f>
        <v>-3.35863125E-5</v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50.01</v>
      </c>
      <c r="D55" s="73">
        <f>ROUND(C55,2)</f>
        <v>50.01</v>
      </c>
      <c r="E55" s="60">
        <v>229.65</v>
      </c>
      <c r="F55" s="61">
        <v>1.92</v>
      </c>
      <c r="G55" s="74">
        <v>-0.00585</v>
      </c>
      <c r="H55" s="63">
        <f>MAX(G55,-0.12*F55)</f>
        <v>-0.00585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-3.35863125E-5</v>
      </c>
      <c r="S55" s="60">
        <f>MIN($S$6/100*F55,150)</f>
        <v>0.2304</v>
      </c>
      <c r="T55" s="60">
        <f>MIN($T$6/100*F55,200)</f>
        <v>0.288</v>
      </c>
      <c r="U55" s="60">
        <f>MIN($U$6/100*F55,250)</f>
        <v>0.384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138">
        <f>IF(AND(C55&gt;=50.1,G55&lt;0),($A$2)*ABS(G55)/40000,0)</f>
        <v>0</v>
      </c>
      <c r="AA55" s="67">
        <f>R55+Y55+Z55</f>
        <v>-3.35863125E-5</v>
      </c>
      <c r="AB55" s="139" t="str">
        <f>IF(AA55&gt;=0,AA55,"")</f>
        <v/>
      </c>
      <c r="AC55" s="76">
        <f>IF(AA55&lt;0,AA55,"")</f>
        <v>-3.35863125E-5</v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49.99</v>
      </c>
      <c r="D56" s="73">
        <f>ROUND(C56,2)</f>
        <v>49.99</v>
      </c>
      <c r="E56" s="60">
        <v>319.12</v>
      </c>
      <c r="F56" s="61">
        <v>1.92</v>
      </c>
      <c r="G56" s="74">
        <v>0.0138</v>
      </c>
      <c r="H56" s="63">
        <f>MAX(G56,-0.12*F56)</f>
        <v>0.0138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0.0001100964</v>
      </c>
      <c r="S56" s="60">
        <f>MIN($S$6/100*F56,150)</f>
        <v>0.2304</v>
      </c>
      <c r="T56" s="60">
        <f>MIN($T$6/100*F56,200)</f>
        <v>0.288</v>
      </c>
      <c r="U56" s="60">
        <f>MIN($U$6/100*F56,250)</f>
        <v>0.384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138">
        <f>IF(AND(C56&gt;=50.1,G56&lt;0),($A$2)*ABS(G56)/40000,0)</f>
        <v>0</v>
      </c>
      <c r="AA56" s="67">
        <f>R56+Y56+Z56</f>
        <v>0.0001100964</v>
      </c>
      <c r="AB56" s="139">
        <f>IF(AA56&gt;=0,AA56,"")</f>
        <v>0.0001100964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50.01</v>
      </c>
      <c r="D57" s="73">
        <f>ROUND(C57,2)</f>
        <v>50.01</v>
      </c>
      <c r="E57" s="60">
        <v>229.65</v>
      </c>
      <c r="F57" s="61">
        <v>1.92</v>
      </c>
      <c r="G57" s="74">
        <v>-0.00585</v>
      </c>
      <c r="H57" s="63">
        <f>MAX(G57,-0.12*F57)</f>
        <v>-0.00585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-3.35863125E-5</v>
      </c>
      <c r="S57" s="60">
        <f>MIN($S$6/100*F57,150)</f>
        <v>0.2304</v>
      </c>
      <c r="T57" s="60">
        <f>MIN($T$6/100*F57,200)</f>
        <v>0.288</v>
      </c>
      <c r="U57" s="60">
        <f>MIN($U$6/100*F57,250)</f>
        <v>0.384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138">
        <f>IF(AND(C57&gt;=50.1,G57&lt;0),($A$2)*ABS(G57)/40000,0)</f>
        <v>0</v>
      </c>
      <c r="AA57" s="67">
        <f>R57+Y57+Z57</f>
        <v>-3.35863125E-5</v>
      </c>
      <c r="AB57" s="139" t="str">
        <f>IF(AA57&gt;=0,AA57,"")</f>
        <v/>
      </c>
      <c r="AC57" s="76">
        <f>IF(AA57&lt;0,AA57,"")</f>
        <v>-3.35863125E-5</v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49.97</v>
      </c>
      <c r="D58" s="73">
        <f>ROUND(C58,2)</f>
        <v>49.97</v>
      </c>
      <c r="E58" s="60">
        <v>383.24</v>
      </c>
      <c r="F58" s="61">
        <v>1.92</v>
      </c>
      <c r="G58" s="74">
        <v>0.0138</v>
      </c>
      <c r="H58" s="63">
        <f>MAX(G58,-0.12*F58)</f>
        <v>0.0138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0.0001322178</v>
      </c>
      <c r="S58" s="60">
        <f>MIN($S$6/100*F58,150)</f>
        <v>0.2304</v>
      </c>
      <c r="T58" s="60">
        <f>MIN($T$6/100*F58,200)</f>
        <v>0.288</v>
      </c>
      <c r="U58" s="60">
        <f>MIN($U$6/100*F58,250)</f>
        <v>0.384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138">
        <f>IF(AND(C58&gt;=50.1,G58&lt;0),($A$2)*ABS(G58)/40000,0)</f>
        <v>0</v>
      </c>
      <c r="AA58" s="67">
        <f>R58+Y58+Z58</f>
        <v>0.0001322178</v>
      </c>
      <c r="AB58" s="139">
        <f>IF(AA58&gt;=0,AA58,"")</f>
        <v>0.0001322178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50.02</v>
      </c>
      <c r="D59" s="73">
        <f>ROUND(C59,2)</f>
        <v>50.02</v>
      </c>
      <c r="E59" s="60">
        <v>172.24</v>
      </c>
      <c r="F59" s="61">
        <v>1.92</v>
      </c>
      <c r="G59" s="74">
        <v>-0.00585</v>
      </c>
      <c r="H59" s="63">
        <f>MAX(G59,-0.12*F59)</f>
        <v>-0.00585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-2.51901E-5</v>
      </c>
      <c r="S59" s="60">
        <f>MIN($S$6/100*F59,150)</f>
        <v>0.2304</v>
      </c>
      <c r="T59" s="60">
        <f>MIN($T$6/100*F59,200)</f>
        <v>0.288</v>
      </c>
      <c r="U59" s="60">
        <f>MIN($U$6/100*F59,250)</f>
        <v>0.384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138">
        <f>IF(AND(C59&gt;=50.1,G59&lt;0),($A$2)*ABS(G59)/40000,0)</f>
        <v>0</v>
      </c>
      <c r="AA59" s="67">
        <f>R59+Y59+Z59</f>
        <v>-2.51901E-5</v>
      </c>
      <c r="AB59" s="139" t="str">
        <f>IF(AA59&gt;=0,AA59,"")</f>
        <v/>
      </c>
      <c r="AC59" s="76">
        <f>IF(AA59&lt;0,AA59,"")</f>
        <v>-2.51901E-5</v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50.05</v>
      </c>
      <c r="D60" s="73">
        <f>ROUND(C60,2)</f>
        <v>50.05</v>
      </c>
      <c r="E60" s="60">
        <v>0</v>
      </c>
      <c r="F60" s="61">
        <v>1.92</v>
      </c>
      <c r="G60" s="74">
        <v>0.0138</v>
      </c>
      <c r="H60" s="63">
        <f>MAX(G60,-0.12*F60)</f>
        <v>0.0138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0.2304</v>
      </c>
      <c r="T60" s="60">
        <f>MIN($T$6/100*F60,200)</f>
        <v>0.288</v>
      </c>
      <c r="U60" s="60">
        <f>MIN($U$6/100*F60,250)</f>
        <v>0.384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138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50.04</v>
      </c>
      <c r="D61" s="73">
        <f>ROUND(C61,2)</f>
        <v>50.04</v>
      </c>
      <c r="E61" s="60">
        <v>57.41</v>
      </c>
      <c r="F61" s="61">
        <v>1.92</v>
      </c>
      <c r="G61" s="74">
        <v>0.0138</v>
      </c>
      <c r="H61" s="63">
        <f>MAX(G61,-0.12*F61)</f>
        <v>0.0138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1.980645E-5</v>
      </c>
      <c r="S61" s="60">
        <f>MIN($S$6/100*F61,150)</f>
        <v>0.2304</v>
      </c>
      <c r="T61" s="60">
        <f>MIN($T$6/100*F61,200)</f>
        <v>0.288</v>
      </c>
      <c r="U61" s="60">
        <f>MIN($U$6/100*F61,250)</f>
        <v>0.384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138">
        <f>IF(AND(C61&gt;=50.1,G61&lt;0),($A$2)*ABS(G61)/40000,0)</f>
        <v>0</v>
      </c>
      <c r="AA61" s="67">
        <f>R61+Y61+Z61</f>
        <v>1.980645E-5</v>
      </c>
      <c r="AB61" s="139">
        <f>IF(AA61&gt;=0,AA61,"")</f>
        <v>1.980645E-5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50.02</v>
      </c>
      <c r="D62" s="73">
        <f>ROUND(C62,2)</f>
        <v>50.02</v>
      </c>
      <c r="E62" s="60">
        <v>172.24</v>
      </c>
      <c r="F62" s="61">
        <v>1.92</v>
      </c>
      <c r="G62" s="74">
        <v>-0.00585</v>
      </c>
      <c r="H62" s="63">
        <f>MAX(G62,-0.12*F62)</f>
        <v>-0.00585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-2.51901E-5</v>
      </c>
      <c r="S62" s="60">
        <f>MIN($S$6/100*F62,150)</f>
        <v>0.2304</v>
      </c>
      <c r="T62" s="60">
        <f>MIN($T$6/100*F62,200)</f>
        <v>0.288</v>
      </c>
      <c r="U62" s="60">
        <f>MIN($U$6/100*F62,250)</f>
        <v>0.384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138">
        <f>IF(AND(C62&gt;=50.1,G62&lt;0),($A$2)*ABS(G62)/40000,0)</f>
        <v>0</v>
      </c>
      <c r="AA62" s="67">
        <f>R62+Y62+Z62</f>
        <v>-2.51901E-5</v>
      </c>
      <c r="AB62" s="139" t="str">
        <f>IF(AA62&gt;=0,AA62,"")</f>
        <v/>
      </c>
      <c r="AC62" s="76">
        <f>IF(AA62&lt;0,AA62,"")</f>
        <v>-2.51901E-5</v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172.24</v>
      </c>
      <c r="F63" s="61">
        <v>1.92</v>
      </c>
      <c r="G63" s="74">
        <v>-0.00585</v>
      </c>
      <c r="H63" s="63">
        <f>MAX(G63,-0.12*F63)</f>
        <v>-0.00585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-2.51901E-5</v>
      </c>
      <c r="S63" s="60">
        <f>MIN($S$6/100*F63,150)</f>
        <v>0.2304</v>
      </c>
      <c r="T63" s="60">
        <f>MIN($T$6/100*F63,200)</f>
        <v>0.288</v>
      </c>
      <c r="U63" s="60">
        <f>MIN($U$6/100*F63,250)</f>
        <v>0.384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138">
        <f>IF(AND(C63&gt;=50.1,G63&lt;0),($A$2)*ABS(G63)/40000,0)</f>
        <v>0</v>
      </c>
      <c r="AA63" s="67">
        <f>R63+Y63+Z63</f>
        <v>-2.51901E-5</v>
      </c>
      <c r="AB63" s="139" t="str">
        <f>IF(AA63&gt;=0,AA63,"")</f>
        <v/>
      </c>
      <c r="AC63" s="76">
        <f>IF(AA63&lt;0,AA63,"")</f>
        <v>-2.51901E-5</v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50.04</v>
      </c>
      <c r="D64" s="73">
        <f>ROUND(C64,2)</f>
        <v>50.04</v>
      </c>
      <c r="E64" s="60">
        <v>57.41</v>
      </c>
      <c r="F64" s="61">
        <v>1.92</v>
      </c>
      <c r="G64" s="74">
        <v>-0.00585</v>
      </c>
      <c r="H64" s="63">
        <f>MAX(G64,-0.12*F64)</f>
        <v>-0.00585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-8.3962125E-6</v>
      </c>
      <c r="S64" s="60">
        <f>MIN($S$6/100*F64,150)</f>
        <v>0.2304</v>
      </c>
      <c r="T64" s="60">
        <f>MIN($T$6/100*F64,200)</f>
        <v>0.288</v>
      </c>
      <c r="U64" s="60">
        <f>MIN($U$6/100*F64,250)</f>
        <v>0.384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138">
        <f>IF(AND(C64&gt;=50.1,G64&lt;0),($A$2)*ABS(G64)/40000,0)</f>
        <v>0</v>
      </c>
      <c r="AA64" s="67">
        <f>R64+Y64+Z64</f>
        <v>-8.3962125E-6</v>
      </c>
      <c r="AB64" s="139" t="str">
        <f>IF(AA64&gt;=0,AA64,"")</f>
        <v/>
      </c>
      <c r="AC64" s="76">
        <f>IF(AA64&lt;0,AA64,"")</f>
        <v>-8.3962125E-6</v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49.96</v>
      </c>
      <c r="D65" s="73">
        <f>ROUND(C65,2)</f>
        <v>49.96</v>
      </c>
      <c r="E65" s="60">
        <v>415.3</v>
      </c>
      <c r="F65" s="61">
        <v>1.92</v>
      </c>
      <c r="G65" s="74">
        <v>0.0138</v>
      </c>
      <c r="H65" s="63">
        <f>MAX(G65,-0.12*F65)</f>
        <v>0.0138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0.0001432785</v>
      </c>
      <c r="S65" s="60">
        <f>MIN($S$6/100*F65,150)</f>
        <v>0.2304</v>
      </c>
      <c r="T65" s="60">
        <f>MIN($T$6/100*F65,200)</f>
        <v>0.288</v>
      </c>
      <c r="U65" s="60">
        <f>MIN($U$6/100*F65,250)</f>
        <v>0.384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138">
        <f>IF(AND(C65&gt;=50.1,G65&lt;0),($A$2)*ABS(G65)/40000,0)</f>
        <v>0</v>
      </c>
      <c r="AA65" s="67">
        <f>R65+Y65+Z65</f>
        <v>0.0001432785</v>
      </c>
      <c r="AB65" s="139">
        <f>IF(AA65&gt;=0,AA65,"")</f>
        <v>0.0001432785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49.93</v>
      </c>
      <c r="D66" s="73">
        <f>ROUND(C66,2)</f>
        <v>49.93</v>
      </c>
      <c r="E66" s="60">
        <v>511.47</v>
      </c>
      <c r="F66" s="61">
        <v>1.92</v>
      </c>
      <c r="G66" s="74">
        <v>0.0138</v>
      </c>
      <c r="H66" s="63">
        <f>MAX(G66,-0.12*F66)</f>
        <v>0.0138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0.00017645715</v>
      </c>
      <c r="S66" s="60">
        <f>MIN($S$6/100*F66,150)</f>
        <v>0.2304</v>
      </c>
      <c r="T66" s="60">
        <f>MIN($T$6/100*F66,200)</f>
        <v>0.288</v>
      </c>
      <c r="U66" s="60">
        <f>MIN($U$6/100*F66,250)</f>
        <v>0.384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138">
        <f>IF(AND(C66&gt;=50.1,G66&lt;0),($A$2)*ABS(G66)/40000,0)</f>
        <v>0</v>
      </c>
      <c r="AA66" s="67">
        <f>R66+Y66+Z66</f>
        <v>0.00017645715</v>
      </c>
      <c r="AB66" s="139">
        <f>IF(AA66&gt;=0,AA66,"")</f>
        <v>0.00017645715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50.01</v>
      </c>
      <c r="D67" s="73">
        <f>ROUND(C67,2)</f>
        <v>50.01</v>
      </c>
      <c r="E67" s="60">
        <v>229.65</v>
      </c>
      <c r="F67" s="61">
        <v>1.92</v>
      </c>
      <c r="G67" s="74">
        <v>-0.00585</v>
      </c>
      <c r="H67" s="63">
        <f>MAX(G67,-0.12*F67)</f>
        <v>-0.00585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-3.35863125E-5</v>
      </c>
      <c r="S67" s="60">
        <f>MIN($S$6/100*F67,150)</f>
        <v>0.2304</v>
      </c>
      <c r="T67" s="60">
        <f>MIN($T$6/100*F67,200)</f>
        <v>0.288</v>
      </c>
      <c r="U67" s="60">
        <f>MIN($U$6/100*F67,250)</f>
        <v>0.384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138">
        <f>IF(AND(C67&gt;=50.1,G67&lt;0),($A$2)*ABS(G67)/40000,0)</f>
        <v>0</v>
      </c>
      <c r="AA67" s="67">
        <f>R67+Y67+Z67</f>
        <v>-3.35863125E-5</v>
      </c>
      <c r="AB67" s="139" t="str">
        <f>IF(AA67&gt;=0,AA67,"")</f>
        <v/>
      </c>
      <c r="AC67" s="76">
        <f>IF(AA67&lt;0,AA67,"")</f>
        <v>-3.35863125E-5</v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49.97</v>
      </c>
      <c r="D68" s="73">
        <f>ROUND(C68,2)</f>
        <v>49.97</v>
      </c>
      <c r="E68" s="60">
        <v>383.24</v>
      </c>
      <c r="F68" s="61">
        <v>1.92</v>
      </c>
      <c r="G68" s="74">
        <v>0.0138</v>
      </c>
      <c r="H68" s="63">
        <f>MAX(G68,-0.12*F68)</f>
        <v>0.0138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0.0001322178</v>
      </c>
      <c r="S68" s="60">
        <f>MIN($S$6/100*F68,150)</f>
        <v>0.2304</v>
      </c>
      <c r="T68" s="60">
        <f>MIN($T$6/100*F68,200)</f>
        <v>0.288</v>
      </c>
      <c r="U68" s="60">
        <f>MIN($U$6/100*F68,250)</f>
        <v>0.384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138">
        <f>IF(AND(C68&gt;=50.1,G68&lt;0),($A$2)*ABS(G68)/40000,0)</f>
        <v>0</v>
      </c>
      <c r="AA68" s="67">
        <f>R68+Y68+Z68</f>
        <v>0.0001322178</v>
      </c>
      <c r="AB68" s="139">
        <f>IF(AA68&gt;=0,AA68,"")</f>
        <v>0.0001322178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49.92</v>
      </c>
      <c r="D69" s="73">
        <f>ROUND(C69,2)</f>
        <v>49.92</v>
      </c>
      <c r="E69" s="60">
        <v>543.53</v>
      </c>
      <c r="F69" s="61">
        <v>1.92</v>
      </c>
      <c r="G69" s="74">
        <v>-0.00585</v>
      </c>
      <c r="H69" s="63">
        <f>MAX(G69,-0.12*F69)</f>
        <v>-0.00585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-7.94912625E-5</v>
      </c>
      <c r="S69" s="60">
        <f>MIN($S$6/100*F69,150)</f>
        <v>0.2304</v>
      </c>
      <c r="T69" s="60">
        <f>MIN($T$6/100*F69,200)</f>
        <v>0.288</v>
      </c>
      <c r="U69" s="60">
        <f>MIN($U$6/100*F69,250)</f>
        <v>0.384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138">
        <f>IF(AND(C69&gt;=50.1,G69&lt;0),($A$2)*ABS(G69)/40000,0)</f>
        <v>0</v>
      </c>
      <c r="AA69" s="67">
        <f>R69+Y69+Z69</f>
        <v>-7.94912625E-5</v>
      </c>
      <c r="AB69" s="139" t="str">
        <f>IF(AA69&gt;=0,AA69,"")</f>
        <v/>
      </c>
      <c r="AC69" s="76">
        <f>IF(AA69&lt;0,AA69,"")</f>
        <v>-7.94912625E-5</v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50.03</v>
      </c>
      <c r="D70" s="73">
        <f>ROUND(C70,2)</f>
        <v>50.03</v>
      </c>
      <c r="E70" s="60">
        <v>114.83</v>
      </c>
      <c r="F70" s="61">
        <v>1.92</v>
      </c>
      <c r="G70" s="74">
        <v>-0.00585</v>
      </c>
      <c r="H70" s="63">
        <f>MAX(G70,-0.12*F70)</f>
        <v>-0.00585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-1.67938875E-5</v>
      </c>
      <c r="S70" s="60">
        <f>MIN($S$6/100*F70,150)</f>
        <v>0.2304</v>
      </c>
      <c r="T70" s="60">
        <f>MIN($T$6/100*F70,200)</f>
        <v>0.288</v>
      </c>
      <c r="U70" s="60">
        <f>MIN($U$6/100*F70,250)</f>
        <v>0.384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138">
        <f>IF(AND(C70&gt;=50.1,G70&lt;0),($A$2)*ABS(G70)/40000,0)</f>
        <v>0</v>
      </c>
      <c r="AA70" s="67">
        <f>R70+Y70+Z70</f>
        <v>-1.67938875E-5</v>
      </c>
      <c r="AB70" s="139" t="str">
        <f>IF(AA70&gt;=0,AA70,"")</f>
        <v/>
      </c>
      <c r="AC70" s="76">
        <f>IF(AA70&lt;0,AA70,"")</f>
        <v>-1.67938875E-5</v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50.03</v>
      </c>
      <c r="D71" s="73">
        <f>ROUND(C71,2)</f>
        <v>50.03</v>
      </c>
      <c r="E71" s="60">
        <v>114.83</v>
      </c>
      <c r="F71" s="61">
        <v>1.92</v>
      </c>
      <c r="G71" s="74">
        <v>0.0138</v>
      </c>
      <c r="H71" s="63">
        <f>MAX(G71,-0.12*F71)</f>
        <v>0.0138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3.961635E-5</v>
      </c>
      <c r="S71" s="60">
        <f>MIN($S$6/100*F71,150)</f>
        <v>0.2304</v>
      </c>
      <c r="T71" s="60">
        <f>MIN($T$6/100*F71,200)</f>
        <v>0.288</v>
      </c>
      <c r="U71" s="60">
        <f>MIN($U$6/100*F71,250)</f>
        <v>0.384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138">
        <f>IF(AND(C71&gt;=50.1,G71&lt;0),($A$2)*ABS(G71)/40000,0)</f>
        <v>0</v>
      </c>
      <c r="AA71" s="67">
        <f>R71+Y71+Z71</f>
        <v>3.961635E-5</v>
      </c>
      <c r="AB71" s="139">
        <f>IF(AA71&gt;=0,AA71,"")</f>
        <v>3.961635E-5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50.03</v>
      </c>
      <c r="D72" s="73">
        <f>ROUND(C72,2)</f>
        <v>50.03</v>
      </c>
      <c r="E72" s="60">
        <v>114.83</v>
      </c>
      <c r="F72" s="61">
        <v>1.92</v>
      </c>
      <c r="G72" s="74">
        <v>-0.00585</v>
      </c>
      <c r="H72" s="63">
        <f>MAX(G72,-0.12*F72)</f>
        <v>-0.00585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-1.67938875E-5</v>
      </c>
      <c r="S72" s="60">
        <f>MIN($S$6/100*F72,150)</f>
        <v>0.2304</v>
      </c>
      <c r="T72" s="60">
        <f>MIN($T$6/100*F72,200)</f>
        <v>0.288</v>
      </c>
      <c r="U72" s="60">
        <f>MIN($U$6/100*F72,250)</f>
        <v>0.384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138">
        <f>IF(AND(C72&gt;=50.1,G72&lt;0),($A$2)*ABS(G72)/40000,0)</f>
        <v>0</v>
      </c>
      <c r="AA72" s="67">
        <f>R72+Y72+Z72</f>
        <v>-1.67938875E-5</v>
      </c>
      <c r="AB72" s="139" t="str">
        <f>IF(AA72&gt;=0,AA72,"")</f>
        <v/>
      </c>
      <c r="AC72" s="76">
        <f>IF(AA72&lt;0,AA72,"")</f>
        <v>-1.67938875E-5</v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50.03</v>
      </c>
      <c r="D73" s="73">
        <f>ROUND(C73,2)</f>
        <v>50.03</v>
      </c>
      <c r="E73" s="60">
        <v>114.83</v>
      </c>
      <c r="F73" s="61">
        <v>1.92</v>
      </c>
      <c r="G73" s="74">
        <v>0.0138</v>
      </c>
      <c r="H73" s="63">
        <f>MAX(G73,-0.12*F73)</f>
        <v>0.0138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3.961635E-5</v>
      </c>
      <c r="S73" s="60">
        <f>MIN($S$6/100*F73,150)</f>
        <v>0.2304</v>
      </c>
      <c r="T73" s="60">
        <f>MIN($T$6/100*F73,200)</f>
        <v>0.288</v>
      </c>
      <c r="U73" s="60">
        <f>MIN($U$6/100*F73,250)</f>
        <v>0.384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138">
        <f>IF(AND(C73&gt;=50.1,G73&lt;0),($A$2)*ABS(G73)/40000,0)</f>
        <v>0</v>
      </c>
      <c r="AA73" s="67">
        <f>R73+Y73+Z73</f>
        <v>3.961635E-5</v>
      </c>
      <c r="AB73" s="139">
        <f>IF(AA73&gt;=0,AA73,"")</f>
        <v>3.961635E-5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49.98</v>
      </c>
      <c r="D74" s="73">
        <f>ROUND(C74,2)</f>
        <v>49.98</v>
      </c>
      <c r="E74" s="60">
        <v>351.18</v>
      </c>
      <c r="F74" s="61">
        <v>1.92</v>
      </c>
      <c r="G74" s="74">
        <v>-0.00585</v>
      </c>
      <c r="H74" s="63">
        <f>MAX(G74,-0.12*F74)</f>
        <v>-0.00585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-5.136007500000001E-5</v>
      </c>
      <c r="S74" s="60">
        <f>MIN($S$6/100*F74,150)</f>
        <v>0.2304</v>
      </c>
      <c r="T74" s="60">
        <f>MIN($T$6/100*F74,200)</f>
        <v>0.288</v>
      </c>
      <c r="U74" s="60">
        <f>MIN($U$6/100*F74,250)</f>
        <v>0.384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138">
        <f>IF(AND(C74&gt;=50.1,G74&lt;0),($A$2)*ABS(G74)/40000,0)</f>
        <v>0</v>
      </c>
      <c r="AA74" s="67">
        <f>R74+Y74+Z74</f>
        <v>-5.136007500000001E-5</v>
      </c>
      <c r="AB74" s="139" t="str">
        <f>IF(AA74&gt;=0,AA74,"")</f>
        <v/>
      </c>
      <c r="AC74" s="76">
        <f>IF(AA74&lt;0,AA74,"")</f>
        <v>-5.136007500000001E-5</v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49.94</v>
      </c>
      <c r="D75" s="73">
        <f>ROUND(C75,2)</f>
        <v>49.94</v>
      </c>
      <c r="E75" s="60">
        <v>479.41</v>
      </c>
      <c r="F75" s="61">
        <v>1.92</v>
      </c>
      <c r="G75" s="74">
        <v>0.0138</v>
      </c>
      <c r="H75" s="63">
        <f>MAX(G75,-0.12*F75)</f>
        <v>0.0138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0.00016539645</v>
      </c>
      <c r="S75" s="60">
        <f>MIN($S$6/100*F75,150)</f>
        <v>0.2304</v>
      </c>
      <c r="T75" s="60">
        <f>MIN($T$6/100*F75,200)</f>
        <v>0.288</v>
      </c>
      <c r="U75" s="60">
        <f>MIN($U$6/100*F75,250)</f>
        <v>0.384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138">
        <f>IF(AND(C75&gt;=50.1,G75&lt;0),($A$2)*ABS(G75)/40000,0)</f>
        <v>0</v>
      </c>
      <c r="AA75" s="67">
        <f>R75+Y75+Z75</f>
        <v>0.00016539645</v>
      </c>
      <c r="AB75" s="139">
        <f>IF(AA75&gt;=0,AA75,"")</f>
        <v>0.00016539645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49.98</v>
      </c>
      <c r="D76" s="73">
        <f>ROUND(C76,2)</f>
        <v>49.98</v>
      </c>
      <c r="E76" s="60">
        <v>351.18</v>
      </c>
      <c r="F76" s="61">
        <v>1.92</v>
      </c>
      <c r="G76" s="74">
        <v>0.0138</v>
      </c>
      <c r="H76" s="63">
        <f>MAX(G76,-0.12*F76)</f>
        <v>0.0138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0.0001211571</v>
      </c>
      <c r="S76" s="60">
        <f>MIN($S$6/100*F76,150)</f>
        <v>0.2304</v>
      </c>
      <c r="T76" s="60">
        <f>MIN($T$6/100*F76,200)</f>
        <v>0.288</v>
      </c>
      <c r="U76" s="60">
        <f>MIN($U$6/100*F76,250)</f>
        <v>0.384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138">
        <f>IF(AND(C76&gt;=50.1,G76&lt;0),($A$2)*ABS(G76)/40000,0)</f>
        <v>0</v>
      </c>
      <c r="AA76" s="67">
        <f>R76+Y76+Z76</f>
        <v>0.0001211571</v>
      </c>
      <c r="AB76" s="139">
        <f>IF(AA76&gt;=0,AA76,"")</f>
        <v>0.0001211571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49.94</v>
      </c>
      <c r="D77" s="73">
        <f>ROUND(C77,2)</f>
        <v>49.94</v>
      </c>
      <c r="E77" s="60">
        <v>479.41</v>
      </c>
      <c r="F77" s="61">
        <v>1.92</v>
      </c>
      <c r="G77" s="74">
        <v>0.0138</v>
      </c>
      <c r="H77" s="63">
        <f>MAX(G77,-0.12*F77)</f>
        <v>0.0138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0.00016539645</v>
      </c>
      <c r="S77" s="60">
        <f>MIN($S$6/100*F77,150)</f>
        <v>0.2304</v>
      </c>
      <c r="T77" s="60">
        <f>MIN($T$6/100*F77,200)</f>
        <v>0.288</v>
      </c>
      <c r="U77" s="60">
        <f>MIN($U$6/100*F77,250)</f>
        <v>0.384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138">
        <f>IF(AND(C77&gt;=50.1,G77&lt;0),($A$2)*ABS(G77)/40000,0)</f>
        <v>0</v>
      </c>
      <c r="AA77" s="67">
        <f>R77+Y77+Z77</f>
        <v>0.00016539645</v>
      </c>
      <c r="AB77" s="139">
        <f>IF(AA77&gt;=0,AA77,"")</f>
        <v>0.00016539645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49.97</v>
      </c>
      <c r="D78" s="73">
        <f>ROUND(C78,2)</f>
        <v>49.97</v>
      </c>
      <c r="E78" s="60">
        <v>383.24</v>
      </c>
      <c r="F78" s="61">
        <v>1.92</v>
      </c>
      <c r="G78" s="74">
        <v>0.0138</v>
      </c>
      <c r="H78" s="63">
        <f>MAX(G78,-0.12*F78)</f>
        <v>0.0138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0.0001322178</v>
      </c>
      <c r="S78" s="60">
        <f>MIN($S$6/100*F78,150)</f>
        <v>0.2304</v>
      </c>
      <c r="T78" s="60">
        <f>MIN($T$6/100*F78,200)</f>
        <v>0.288</v>
      </c>
      <c r="U78" s="60">
        <f>MIN($U$6/100*F78,250)</f>
        <v>0.384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138">
        <f>IF(AND(C78&gt;=50.1,G78&lt;0),($A$2)*ABS(G78)/40000,0)</f>
        <v>0</v>
      </c>
      <c r="AA78" s="67">
        <f>R78+Y78+Z78</f>
        <v>0.0001322178</v>
      </c>
      <c r="AB78" s="139">
        <f>IF(AA78&gt;=0,AA78,"")</f>
        <v>0.0001322178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49.99</v>
      </c>
      <c r="D79" s="73">
        <f>ROUND(C79,2)</f>
        <v>49.99</v>
      </c>
      <c r="E79" s="60">
        <v>319.12</v>
      </c>
      <c r="F79" s="61">
        <v>1.92</v>
      </c>
      <c r="G79" s="74">
        <v>0.0138</v>
      </c>
      <c r="H79" s="63">
        <f>MAX(G79,-0.12*F79)</f>
        <v>0.0138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0.0001100964</v>
      </c>
      <c r="S79" s="60">
        <f>MIN($S$6/100*F79,150)</f>
        <v>0.2304</v>
      </c>
      <c r="T79" s="60">
        <f>MIN($T$6/100*F79,200)</f>
        <v>0.288</v>
      </c>
      <c r="U79" s="60">
        <f>MIN($U$6/100*F79,250)</f>
        <v>0.384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138">
        <f>IF(AND(C79&gt;=50.1,G79&lt;0),($A$2)*ABS(G79)/40000,0)</f>
        <v>0</v>
      </c>
      <c r="AA79" s="67">
        <f>R79+Y79+Z79</f>
        <v>0.0001100964</v>
      </c>
      <c r="AB79" s="139">
        <f>IF(AA79&gt;=0,AA79,"")</f>
        <v>0.0001100964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1.92</v>
      </c>
      <c r="G80" s="74">
        <v>-0.00585</v>
      </c>
      <c r="H80" s="63">
        <f>MAX(G80,-0.12*F80)</f>
        <v>-0.00585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-0</v>
      </c>
      <c r="S80" s="60">
        <f>MIN($S$6/100*F80,150)</f>
        <v>0.2304</v>
      </c>
      <c r="T80" s="60">
        <f>MIN($T$6/100*F80,200)</f>
        <v>0.288</v>
      </c>
      <c r="U80" s="60">
        <f>MIN($U$6/100*F80,250)</f>
        <v>0.384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138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49.99</v>
      </c>
      <c r="D81" s="73">
        <f>ROUND(C81,2)</f>
        <v>49.99</v>
      </c>
      <c r="E81" s="60">
        <v>319.12</v>
      </c>
      <c r="F81" s="61">
        <v>1.92</v>
      </c>
      <c r="G81" s="74">
        <v>-0.00585</v>
      </c>
      <c r="H81" s="63">
        <f>MAX(G81,-0.12*F81)</f>
        <v>-0.00585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-4.66713E-5</v>
      </c>
      <c r="S81" s="60">
        <f>MIN($S$6/100*F81,150)</f>
        <v>0.2304</v>
      </c>
      <c r="T81" s="60">
        <f>MIN($T$6/100*F81,200)</f>
        <v>0.288</v>
      </c>
      <c r="U81" s="60">
        <f>MIN($U$6/100*F81,250)</f>
        <v>0.384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138">
        <f>IF(AND(C81&gt;=50.1,G81&lt;0),($A$2)*ABS(G81)/40000,0)</f>
        <v>0</v>
      </c>
      <c r="AA81" s="67">
        <f>R81+Y81+Z81</f>
        <v>-4.66713E-5</v>
      </c>
      <c r="AB81" s="139" t="str">
        <f>IF(AA81&gt;=0,AA81,"")</f>
        <v/>
      </c>
      <c r="AC81" s="76">
        <f>IF(AA81&lt;0,AA81,"")</f>
        <v>-4.66713E-5</v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49.98</v>
      </c>
      <c r="D82" s="73">
        <f>ROUND(C82,2)</f>
        <v>49.98</v>
      </c>
      <c r="E82" s="60">
        <v>351.18</v>
      </c>
      <c r="F82" s="61">
        <v>1.92</v>
      </c>
      <c r="G82" s="74">
        <v>-0.00585</v>
      </c>
      <c r="H82" s="63">
        <f>MAX(G82,-0.12*F82)</f>
        <v>-0.00585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-5.136007500000001E-5</v>
      </c>
      <c r="S82" s="60">
        <f>MIN($S$6/100*F82,150)</f>
        <v>0.2304</v>
      </c>
      <c r="T82" s="60">
        <f>MIN($T$6/100*F82,200)</f>
        <v>0.288</v>
      </c>
      <c r="U82" s="60">
        <f>MIN($U$6/100*F82,250)</f>
        <v>0.384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138">
        <f>IF(AND(C82&gt;=50.1,G82&lt;0),($A$2)*ABS(G82)/40000,0)</f>
        <v>0</v>
      </c>
      <c r="AA82" s="67">
        <f>R82+Y82+Z82</f>
        <v>-5.136007500000001E-5</v>
      </c>
      <c r="AB82" s="139" t="str">
        <f>IF(AA82&gt;=0,AA82,"")</f>
        <v/>
      </c>
      <c r="AC82" s="76">
        <f>IF(AA82&lt;0,AA82,"")</f>
        <v>-5.136007500000001E-5</v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49.94</v>
      </c>
      <c r="D83" s="73">
        <f>ROUND(C83,2)</f>
        <v>49.94</v>
      </c>
      <c r="E83" s="60">
        <v>479.41</v>
      </c>
      <c r="F83" s="61">
        <v>1.92</v>
      </c>
      <c r="G83" s="74">
        <v>-0.00585</v>
      </c>
      <c r="H83" s="63">
        <f>MAX(G83,-0.12*F83)</f>
        <v>-0.00585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-7.01137125E-5</v>
      </c>
      <c r="S83" s="60">
        <f>MIN($S$6/100*F83,150)</f>
        <v>0.2304</v>
      </c>
      <c r="T83" s="60">
        <f>MIN($T$6/100*F83,200)</f>
        <v>0.288</v>
      </c>
      <c r="U83" s="60">
        <f>MIN($U$6/100*F83,250)</f>
        <v>0.384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138">
        <f>IF(AND(C83&gt;=50.1,G83&lt;0),($A$2)*ABS(G83)/40000,0)</f>
        <v>0</v>
      </c>
      <c r="AA83" s="67">
        <f>R83+Y83+Z83</f>
        <v>-7.01137125E-5</v>
      </c>
      <c r="AB83" s="139" t="str">
        <f>IF(AA83&gt;=0,AA83,"")</f>
        <v/>
      </c>
      <c r="AC83" s="76">
        <f>IF(AA83&lt;0,AA83,"")</f>
        <v>-7.01137125E-5</v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50.04</v>
      </c>
      <c r="D84" s="73">
        <f>ROUND(C84,2)</f>
        <v>50.04</v>
      </c>
      <c r="E84" s="60">
        <v>57.41</v>
      </c>
      <c r="F84" s="61">
        <v>1.92</v>
      </c>
      <c r="G84" s="74">
        <v>-0.00585</v>
      </c>
      <c r="H84" s="63">
        <f>MAX(G84,-0.12*F84)</f>
        <v>-0.00585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-8.3962125E-6</v>
      </c>
      <c r="S84" s="60">
        <f>MIN($S$6/100*F84,150)</f>
        <v>0.2304</v>
      </c>
      <c r="T84" s="60">
        <f>MIN($T$6/100*F84,200)</f>
        <v>0.288</v>
      </c>
      <c r="U84" s="60">
        <f>MIN($U$6/100*F84,250)</f>
        <v>0.384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138">
        <f>IF(AND(C84&gt;=50.1,G84&lt;0),($A$2)*ABS(G84)/40000,0)</f>
        <v>0</v>
      </c>
      <c r="AA84" s="67">
        <f>R84+Y84+Z84</f>
        <v>-8.3962125E-6</v>
      </c>
      <c r="AB84" s="139" t="str">
        <f>IF(AA84&gt;=0,AA84,"")</f>
        <v/>
      </c>
      <c r="AC84" s="76">
        <f>IF(AA84&lt;0,AA84,"")</f>
        <v>-8.3962125E-6</v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50.01</v>
      </c>
      <c r="D85" s="73">
        <f>ROUND(C85,2)</f>
        <v>50.01</v>
      </c>
      <c r="E85" s="60">
        <v>229.65</v>
      </c>
      <c r="F85" s="61">
        <v>1.92</v>
      </c>
      <c r="G85" s="74">
        <v>-0.00585</v>
      </c>
      <c r="H85" s="63">
        <f>MAX(G85,-0.12*F85)</f>
        <v>-0.00585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-3.35863125E-5</v>
      </c>
      <c r="S85" s="60">
        <f>MIN($S$6/100*F85,150)</f>
        <v>0.2304</v>
      </c>
      <c r="T85" s="60">
        <f>MIN($T$6/100*F85,200)</f>
        <v>0.288</v>
      </c>
      <c r="U85" s="60">
        <f>MIN($U$6/100*F85,250)</f>
        <v>0.384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138">
        <f>IF(AND(C85&gt;=50.1,G85&lt;0),($A$2)*ABS(G85)/40000,0)</f>
        <v>0</v>
      </c>
      <c r="AA85" s="67">
        <f>R85+Y85+Z85</f>
        <v>-3.35863125E-5</v>
      </c>
      <c r="AB85" s="139" t="str">
        <f>IF(AA85&gt;=0,AA85,"")</f>
        <v/>
      </c>
      <c r="AC85" s="76">
        <f>IF(AA85&lt;0,AA85,"")</f>
        <v>-3.35863125E-5</v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50.01</v>
      </c>
      <c r="D86" s="73">
        <f>ROUND(C86,2)</f>
        <v>50.01</v>
      </c>
      <c r="E86" s="60">
        <v>229.65</v>
      </c>
      <c r="F86" s="61">
        <v>1.92</v>
      </c>
      <c r="G86" s="74">
        <v>-0.00585</v>
      </c>
      <c r="H86" s="63">
        <f>MAX(G86,-0.12*F86)</f>
        <v>-0.00585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-3.35863125E-5</v>
      </c>
      <c r="S86" s="60">
        <f>MIN($S$6/100*F86,150)</f>
        <v>0.2304</v>
      </c>
      <c r="T86" s="60">
        <f>MIN($T$6/100*F86,200)</f>
        <v>0.288</v>
      </c>
      <c r="U86" s="60">
        <f>MIN($U$6/100*F86,250)</f>
        <v>0.384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138">
        <f>IF(AND(C86&gt;=50.1,G86&lt;0),($A$2)*ABS(G86)/40000,0)</f>
        <v>0</v>
      </c>
      <c r="AA86" s="67">
        <f>R86+Y86+Z86</f>
        <v>-3.35863125E-5</v>
      </c>
      <c r="AB86" s="139" t="str">
        <f>IF(AA86&gt;=0,AA86,"")</f>
        <v/>
      </c>
      <c r="AC86" s="76">
        <f>IF(AA86&lt;0,AA86,"")</f>
        <v>-3.35863125E-5</v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49.98</v>
      </c>
      <c r="D87" s="73">
        <f>ROUND(C87,2)</f>
        <v>49.98</v>
      </c>
      <c r="E87" s="60">
        <v>351.18</v>
      </c>
      <c r="F87" s="61">
        <v>1.92</v>
      </c>
      <c r="G87" s="74">
        <v>0.0138</v>
      </c>
      <c r="H87" s="63">
        <f>MAX(G87,-0.12*F87)</f>
        <v>0.0138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0.0001211571</v>
      </c>
      <c r="S87" s="60">
        <f>MIN($S$6/100*F87,150)</f>
        <v>0.2304</v>
      </c>
      <c r="T87" s="60">
        <f>MIN($T$6/100*F87,200)</f>
        <v>0.288</v>
      </c>
      <c r="U87" s="60">
        <f>MIN($U$6/100*F87,250)</f>
        <v>0.384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138">
        <f>IF(AND(C87&gt;=50.1,G87&lt;0),($A$2)*ABS(G87)/40000,0)</f>
        <v>0</v>
      </c>
      <c r="AA87" s="67">
        <f>R87+Y87+Z87</f>
        <v>0.0001211571</v>
      </c>
      <c r="AB87" s="139">
        <f>IF(AA87&gt;=0,AA87,"")</f>
        <v>0.0001211571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49.96</v>
      </c>
      <c r="D88" s="73">
        <f>ROUND(C88,2)</f>
        <v>49.96</v>
      </c>
      <c r="E88" s="60">
        <v>415.3</v>
      </c>
      <c r="F88" s="61">
        <v>1.87</v>
      </c>
      <c r="G88" s="74">
        <v>-0.0362</v>
      </c>
      <c r="H88" s="63">
        <f>MAX(G88,-0.12*F88)</f>
        <v>-0.0362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-0.0003758465000000001</v>
      </c>
      <c r="S88" s="60">
        <f>MIN($S$6/100*F88,150)</f>
        <v>0.2244</v>
      </c>
      <c r="T88" s="60">
        <f>MIN($T$6/100*F88,200)</f>
        <v>0.2805</v>
      </c>
      <c r="U88" s="60">
        <f>MIN($U$6/100*F88,250)</f>
        <v>0.3740000000000001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138">
        <f>IF(AND(C88&gt;=50.1,G88&lt;0),($A$2)*ABS(G88)/40000,0)</f>
        <v>0</v>
      </c>
      <c r="AA88" s="67">
        <f>R88+Y88+Z88</f>
        <v>-0.0003758465000000001</v>
      </c>
      <c r="AB88" s="139" t="str">
        <f>IF(AA88&gt;=0,AA88,"")</f>
        <v/>
      </c>
      <c r="AC88" s="76">
        <f>IF(AA88&lt;0,AA88,"")</f>
        <v>-0.0003758465000000001</v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49.92</v>
      </c>
      <c r="D89" s="73">
        <f>ROUND(C89,2)</f>
        <v>49.92</v>
      </c>
      <c r="E89" s="60">
        <v>543.53</v>
      </c>
      <c r="F89" s="61">
        <v>1.87</v>
      </c>
      <c r="G89" s="74">
        <v>0.00311</v>
      </c>
      <c r="H89" s="63">
        <f>MAX(G89,-0.12*F89)</f>
        <v>0.00311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4.22594575E-5</v>
      </c>
      <c r="S89" s="60">
        <f>MIN($S$6/100*F89,150)</f>
        <v>0.2244</v>
      </c>
      <c r="T89" s="60">
        <f>MIN($T$6/100*F89,200)</f>
        <v>0.2805</v>
      </c>
      <c r="U89" s="60">
        <f>MIN($U$6/100*F89,250)</f>
        <v>0.3740000000000001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138">
        <f>IF(AND(C89&gt;=50.1,G89&lt;0),($A$2)*ABS(G89)/40000,0)</f>
        <v>0</v>
      </c>
      <c r="AA89" s="67">
        <f>R89+Y89+Z89</f>
        <v>4.22594575E-5</v>
      </c>
      <c r="AB89" s="139">
        <f>IF(AA89&gt;=0,AA89,"")</f>
        <v>4.22594575E-5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49.92</v>
      </c>
      <c r="D90" s="73">
        <f>ROUND(C90,2)</f>
        <v>49.92</v>
      </c>
      <c r="E90" s="60">
        <v>543.53</v>
      </c>
      <c r="F90" s="61">
        <v>1.87</v>
      </c>
      <c r="G90" s="74">
        <v>0.00311</v>
      </c>
      <c r="H90" s="63">
        <f>MAX(G90,-0.12*F90)</f>
        <v>0.00311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4.22594575E-5</v>
      </c>
      <c r="S90" s="60">
        <f>MIN($S$6/100*F90,150)</f>
        <v>0.2244</v>
      </c>
      <c r="T90" s="60">
        <f>MIN($T$6/100*F90,200)</f>
        <v>0.2805</v>
      </c>
      <c r="U90" s="60">
        <f>MIN($U$6/100*F90,250)</f>
        <v>0.3740000000000001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138">
        <f>IF(AND(C90&gt;=50.1,G90&lt;0),($A$2)*ABS(G90)/40000,0)</f>
        <v>0</v>
      </c>
      <c r="AA90" s="67">
        <f>R90+Y90+Z90</f>
        <v>4.22594575E-5</v>
      </c>
      <c r="AB90" s="139">
        <f>IF(AA90&gt;=0,AA90,"")</f>
        <v>4.22594575E-5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49.88</v>
      </c>
      <c r="D91" s="73">
        <f>ROUND(C91,2)</f>
        <v>49.88</v>
      </c>
      <c r="E91" s="60">
        <v>671.77</v>
      </c>
      <c r="F91" s="61">
        <v>1.87</v>
      </c>
      <c r="G91" s="74">
        <v>0.00311</v>
      </c>
      <c r="H91" s="63">
        <f>MAX(G91,-0.12*F91)</f>
        <v>0.00311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5.22301175E-5</v>
      </c>
      <c r="S91" s="60">
        <f>MIN($S$6/100*F91,150)</f>
        <v>0.2244</v>
      </c>
      <c r="T91" s="60">
        <f>MIN($T$6/100*F91,200)</f>
        <v>0.2805</v>
      </c>
      <c r="U91" s="60">
        <f>MIN($U$6/100*F91,250)</f>
        <v>0.3740000000000001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138">
        <f>IF(AND(C91&gt;=50.1,G91&lt;0),($A$2)*ABS(G91)/40000,0)</f>
        <v>0</v>
      </c>
      <c r="AA91" s="67">
        <f>R91+Y91+Z91</f>
        <v>5.22301175E-5</v>
      </c>
      <c r="AB91" s="139">
        <f>IF(AA91&gt;=0,AA91,"")</f>
        <v>5.22301175E-5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49.78</v>
      </c>
      <c r="D92" s="73">
        <f>ROUND(C92,2)</f>
        <v>49.78</v>
      </c>
      <c r="E92" s="60">
        <v>800</v>
      </c>
      <c r="F92" s="61">
        <v>1.87</v>
      </c>
      <c r="G92" s="74">
        <v>0.02276</v>
      </c>
      <c r="H92" s="63">
        <f>MAX(G92,-0.12*F92)</f>
        <v>0.02276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0.0004552</v>
      </c>
      <c r="S92" s="60">
        <f>MIN($S$6/100*F92,150)</f>
        <v>0.2244</v>
      </c>
      <c r="T92" s="60">
        <f>MIN($T$6/100*F92,200)</f>
        <v>0.2805</v>
      </c>
      <c r="U92" s="60">
        <f>MIN($U$6/100*F92,250)</f>
        <v>0.3740000000000001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0.0004552</v>
      </c>
      <c r="Z92" s="138">
        <f>IF(AND(C92&gt;=50.1,G92&lt;0),($A$2)*ABS(G92)/40000,0)</f>
        <v>0</v>
      </c>
      <c r="AA92" s="67">
        <f>R92+Y92+Z92</f>
        <v>0.0009103999999999999</v>
      </c>
      <c r="AB92" s="139">
        <f>IF(AA92&gt;=0,AA92,"")</f>
        <v>0.0009103999999999999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</v>
      </c>
      <c r="D93" s="73">
        <f>ROUND(C93,2)</f>
        <v>49.9</v>
      </c>
      <c r="E93" s="60">
        <v>607.65</v>
      </c>
      <c r="F93" s="61">
        <v>1.87</v>
      </c>
      <c r="G93" s="74">
        <v>0.00311</v>
      </c>
      <c r="H93" s="63">
        <f>MAX(G93,-0.12*F93)</f>
        <v>0.00311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4.724478749999999E-5</v>
      </c>
      <c r="S93" s="60">
        <f>MIN($S$6/100*F93,150)</f>
        <v>0.2244</v>
      </c>
      <c r="T93" s="60">
        <f>MIN($T$6/100*F93,200)</f>
        <v>0.2805</v>
      </c>
      <c r="U93" s="60">
        <f>MIN($U$6/100*F93,250)</f>
        <v>0.3740000000000001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138">
        <f>IF(AND(C93&gt;=50.1,G93&lt;0),($A$2)*ABS(G93)/40000,0)</f>
        <v>0</v>
      </c>
      <c r="AA93" s="67">
        <f>R93+Y93+Z93</f>
        <v>4.724478749999999E-5</v>
      </c>
      <c r="AB93" s="139">
        <f>IF(AA93&gt;=0,AA93,"")</f>
        <v>4.724478749999999E-5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50.05</v>
      </c>
      <c r="D94" s="73">
        <f>ROUND(C94,2)</f>
        <v>50.05</v>
      </c>
      <c r="E94" s="60">
        <v>0</v>
      </c>
      <c r="F94" s="61">
        <v>1.87</v>
      </c>
      <c r="G94" s="74">
        <v>0.00311</v>
      </c>
      <c r="H94" s="63">
        <f>MAX(G94,-0.12*F94)</f>
        <v>0.00311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0.2244</v>
      </c>
      <c r="T94" s="60">
        <f>MIN($T$6/100*F94,200)</f>
        <v>0.2805</v>
      </c>
      <c r="U94" s="60">
        <f>MIN($U$6/100*F94,250)</f>
        <v>0.3740000000000001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138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50.1</v>
      </c>
      <c r="D95" s="73">
        <f>ROUND(C95,2)</f>
        <v>50.1</v>
      </c>
      <c r="E95" s="60">
        <v>0</v>
      </c>
      <c r="F95" s="61">
        <v>1.87</v>
      </c>
      <c r="G95" s="74">
        <v>0.00311</v>
      </c>
      <c r="H95" s="63">
        <f>MAX(G95,-0.12*F95)</f>
        <v>0.00311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0.2244</v>
      </c>
      <c r="T95" s="60">
        <f>MIN($T$6/100*F95,200)</f>
        <v>0.2805</v>
      </c>
      <c r="U95" s="60">
        <f>MIN($U$6/100*F95,250)</f>
        <v>0.3740000000000001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138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49.99</v>
      </c>
      <c r="D96" s="73">
        <f>ROUND(C96,2)</f>
        <v>49.99</v>
      </c>
      <c r="E96" s="60">
        <v>319.12</v>
      </c>
      <c r="F96" s="61">
        <v>1.87</v>
      </c>
      <c r="G96" s="74">
        <v>0.00311</v>
      </c>
      <c r="H96" s="63">
        <f>MAX(G96,-0.12*F96)</f>
        <v>0.00311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2.481158E-5</v>
      </c>
      <c r="S96" s="60">
        <f>MIN($S$6/100*F96,150)</f>
        <v>0.2244</v>
      </c>
      <c r="T96" s="60">
        <f>MIN($T$6/100*F96,200)</f>
        <v>0.2805</v>
      </c>
      <c r="U96" s="60">
        <f>MIN($U$6/100*F96,250)</f>
        <v>0.3740000000000001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138">
        <f>IF(AND(C96&gt;=50.1,G96&lt;0),($A$2)*ABS(G96)/40000,0)</f>
        <v>0</v>
      </c>
      <c r="AA96" s="67">
        <f>R96+Y96+Z96</f>
        <v>2.481158E-5</v>
      </c>
      <c r="AB96" s="139">
        <f>IF(AA96&gt;=0,AA96,"")</f>
        <v>2.481158E-5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50.02</v>
      </c>
      <c r="D97" s="73">
        <f>ROUND(C97,2)</f>
        <v>50.02</v>
      </c>
      <c r="E97" s="60">
        <v>172.24</v>
      </c>
      <c r="F97" s="61">
        <v>1.87</v>
      </c>
      <c r="G97" s="74">
        <v>-0.01654</v>
      </c>
      <c r="H97" s="63">
        <f>MAX(G97,-0.12*F97)</f>
        <v>-0.01654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-7.122123999999999E-5</v>
      </c>
      <c r="S97" s="60">
        <f>MIN($S$6/100*F97,150)</f>
        <v>0.2244</v>
      </c>
      <c r="T97" s="60">
        <f>MIN($T$6/100*F97,200)</f>
        <v>0.2805</v>
      </c>
      <c r="U97" s="60">
        <f>MIN($U$6/100*F97,250)</f>
        <v>0.3740000000000001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138">
        <f>IF(AND(C97&gt;=50.1,G97&lt;0),($A$2)*ABS(G97)/40000,0)</f>
        <v>0</v>
      </c>
      <c r="AA97" s="67">
        <f>R97+Y97+Z97</f>
        <v>-7.122123999999999E-5</v>
      </c>
      <c r="AB97" s="139" t="str">
        <f>IF(AA97&gt;=0,AA97,"")</f>
        <v/>
      </c>
      <c r="AC97" s="76">
        <f>IF(AA97&lt;0,AA97,"")</f>
        <v>-7.122123999999999E-5</v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50.01</v>
      </c>
      <c r="D98" s="73">
        <f>ROUND(C98,2)</f>
        <v>50.01</v>
      </c>
      <c r="E98" s="60">
        <v>229.65</v>
      </c>
      <c r="F98" s="61">
        <v>1.87</v>
      </c>
      <c r="G98" s="74">
        <v>0.00311</v>
      </c>
      <c r="H98" s="63">
        <f>MAX(G98,-0.12*F98)</f>
        <v>0.00311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1.78552875E-5</v>
      </c>
      <c r="S98" s="60">
        <f>MIN($S$6/100*F98,150)</f>
        <v>0.2244</v>
      </c>
      <c r="T98" s="60">
        <f>MIN($T$6/100*F98,200)</f>
        <v>0.2805</v>
      </c>
      <c r="U98" s="60">
        <f>MIN($U$6/100*F98,250)</f>
        <v>0.3740000000000001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138">
        <f>IF(AND(C98&gt;=50.1,G98&lt;0),($A$2)*ABS(G98)/40000,0)</f>
        <v>0</v>
      </c>
      <c r="AA98" s="67">
        <f>R98+Y98+Z98</f>
        <v>1.78552875E-5</v>
      </c>
      <c r="AB98" s="139">
        <f>IF(AA98&gt;=0,AA98,"")</f>
        <v>1.78552875E-5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50.02</v>
      </c>
      <c r="D99" s="73">
        <f>ROUND(C99,2)</f>
        <v>50.02</v>
      </c>
      <c r="E99" s="60">
        <v>172.24</v>
      </c>
      <c r="F99" s="61">
        <v>1.87</v>
      </c>
      <c r="G99" s="74">
        <v>0.00311</v>
      </c>
      <c r="H99" s="63">
        <f>MAX(G99,-0.12*F99)</f>
        <v>0.00311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1.339166E-5</v>
      </c>
      <c r="S99" s="60">
        <f>MIN($S$6/100*F99,150)</f>
        <v>0.2244</v>
      </c>
      <c r="T99" s="60">
        <f>MIN($T$6/100*F99,200)</f>
        <v>0.2805</v>
      </c>
      <c r="U99" s="60">
        <f>MIN($U$6/100*F99,250)</f>
        <v>0.3740000000000001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138">
        <f>IF(AND(C99&gt;=50.1,G99&lt;0),($A$2)*ABS(G99)/40000,0)</f>
        <v>0</v>
      </c>
      <c r="AA99" s="67">
        <f>R99+Y99+Z99</f>
        <v>1.339166E-5</v>
      </c>
      <c r="AB99" s="139">
        <f>IF(AA99&gt;=0,AA99,"")</f>
        <v>1.339166E-5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49.96</v>
      </c>
      <c r="D100" s="73">
        <f>ROUND(C100,2)</f>
        <v>49.96</v>
      </c>
      <c r="E100" s="60">
        <v>415.3</v>
      </c>
      <c r="F100" s="61">
        <v>1.87</v>
      </c>
      <c r="G100" s="74">
        <v>-0.01654</v>
      </c>
      <c r="H100" s="63">
        <f>MAX(G100,-0.12*F100)</f>
        <v>-0.01654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-0.00017172655</v>
      </c>
      <c r="S100" s="60">
        <f>MIN($S$6/100*F100,150)</f>
        <v>0.2244</v>
      </c>
      <c r="T100" s="60">
        <f>MIN($T$6/100*F100,200)</f>
        <v>0.2805</v>
      </c>
      <c r="U100" s="60">
        <f>MIN($U$6/100*F100,250)</f>
        <v>0.3740000000000001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138">
        <f>IF(AND(C100&gt;=50.1,G100&lt;0),($A$2)*ABS(G100)/40000,0)</f>
        <v>0</v>
      </c>
      <c r="AA100" s="67">
        <f>R100+Y100+Z100</f>
        <v>-0.00017172655</v>
      </c>
      <c r="AB100" s="139" t="str">
        <f>IF(AA100&gt;=0,AA100,"")</f>
        <v/>
      </c>
      <c r="AC100" s="76">
        <f>IF(AA100&lt;0,AA100,"")</f>
        <v>-0.00017172655</v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49.95</v>
      </c>
      <c r="D101" s="73">
        <f>ROUND(C101,2)</f>
        <v>49.95</v>
      </c>
      <c r="E101" s="60">
        <v>447.36</v>
      </c>
      <c r="F101" s="61">
        <v>1.87</v>
      </c>
      <c r="G101" s="74">
        <v>0.00311</v>
      </c>
      <c r="H101" s="63">
        <f>MAX(G101,-0.12*F101)</f>
        <v>0.00311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3.478224E-5</v>
      </c>
      <c r="S101" s="60">
        <f>MIN($S$6/100*F101,150)</f>
        <v>0.2244</v>
      </c>
      <c r="T101" s="60">
        <f>MIN($T$6/100*F101,200)</f>
        <v>0.2805</v>
      </c>
      <c r="U101" s="60">
        <f>MIN($U$6/100*F101,250)</f>
        <v>0.3740000000000001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138">
        <f>IF(AND(C101&gt;=50.1,G101&lt;0),($A$2)*ABS(G101)/40000,0)</f>
        <v>0</v>
      </c>
      <c r="AA101" s="67">
        <f>R101+Y101+Z101</f>
        <v>3.478224E-5</v>
      </c>
      <c r="AB101" s="139">
        <f>IF(AA101&gt;=0,AA101,"")</f>
        <v>3.478224E-5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49.95</v>
      </c>
      <c r="D102" s="73">
        <f>ROUND(C102,2)</f>
        <v>49.95</v>
      </c>
      <c r="E102" s="60">
        <v>447.36</v>
      </c>
      <c r="F102" s="61">
        <v>1.87</v>
      </c>
      <c r="G102" s="74">
        <v>0.00311</v>
      </c>
      <c r="H102" s="63">
        <f>MAX(G102,-0.12*F102)</f>
        <v>0.00311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3.478224E-5</v>
      </c>
      <c r="S102" s="60">
        <f>MIN($S$6/100*F102,150)</f>
        <v>0.2244</v>
      </c>
      <c r="T102" s="60">
        <f>MIN($T$6/100*F102,200)</f>
        <v>0.2805</v>
      </c>
      <c r="U102" s="60">
        <f>MIN($U$6/100*F102,250)</f>
        <v>0.3740000000000001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138">
        <f>IF(AND(C102&gt;=50.1,G102&lt;0),($A$2)*ABS(G102)/40000,0)</f>
        <v>0</v>
      </c>
      <c r="AA102" s="67">
        <f>R102+Y102+Z102</f>
        <v>3.478224E-5</v>
      </c>
      <c r="AB102" s="139">
        <f>IF(AA102&gt;=0,AA102,"")</f>
        <v>3.478224E-5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49.95</v>
      </c>
      <c r="D103" s="98">
        <f>ROUND(C103,2)</f>
        <v>49.95</v>
      </c>
      <c r="E103" s="99">
        <v>447.36</v>
      </c>
      <c r="F103" s="61">
        <v>1.87</v>
      </c>
      <c r="G103" s="100">
        <v>0.00311</v>
      </c>
      <c r="H103" s="101">
        <f>MAX(G103,-0.12*F103)</f>
        <v>0.00311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3.478224E-5</v>
      </c>
      <c r="S103" s="105">
        <f>MIN($S$6/100*F103,150)</f>
        <v>0.2244</v>
      </c>
      <c r="T103" s="105">
        <f>MIN($T$6/100*F103,200)</f>
        <v>0.2805</v>
      </c>
      <c r="U103" s="105">
        <f>MIN($U$6/100*F103,250)</f>
        <v>0.3740000000000001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138">
        <f>IF(AND(C103&gt;=50.1,G103&lt;0),($A$2)*ABS(G103)/40000,0)</f>
        <v>0</v>
      </c>
      <c r="AA103" s="106">
        <f>R103+Y103+Z103</f>
        <v>3.478224E-5</v>
      </c>
      <c r="AB103" s="140">
        <f>IF(AA103&gt;=0,AA103,"")</f>
        <v>3.478224E-5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49.97770833333336</v>
      </c>
      <c r="D104" s="110">
        <f>ROUND(C104,2)</f>
        <v>49.98</v>
      </c>
      <c r="E104" s="111">
        <f>AVERAGE(E6:E103)</f>
        <v>332.0468750000003</v>
      </c>
      <c r="F104" s="111">
        <f>AVERAGE(F6:F103)</f>
        <v>1.878333333333333</v>
      </c>
      <c r="G104" s="112">
        <f>SUM(G8:G103)/4</f>
        <v>0.02398000000000002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0.0006952567999999998</v>
      </c>
      <c r="S104" s="113"/>
      <c r="T104" s="113"/>
      <c r="U104" s="113"/>
      <c r="V104" s="113"/>
      <c r="W104" s="113"/>
      <c r="X104" s="113"/>
      <c r="Y104" s="114">
        <f>SUM(Y8:Y103)</f>
        <v>0.0004552</v>
      </c>
      <c r="Z104" s="114">
        <f>SUM(Z8:Z103)</f>
        <v>0</v>
      </c>
      <c r="AA104" s="115">
        <f>SUM(AA8:AA103)</f>
        <v>0.0011504568</v>
      </c>
      <c r="AB104" s="116">
        <f>SUM(AB8:AB103)</f>
        <v>0.004919457692499998</v>
      </c>
      <c r="AC104" s="117">
        <f>SUM(AC8:AC103)</f>
        <v>-0.003769000892500003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0.00013905136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0.0011504568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57.4126</v>
      </c>
      <c r="AH152" s="86">
        <f>MIN(AG152,$C$2)</f>
        <v>57.4126</v>
      </c>
    </row>
    <row r="153" spans="1:37" customHeight="1" ht="16">
      <c r="AE153" s="16"/>
      <c r="AF153" s="133">
        <f>ROUND((AF152-0.01),2)</f>
        <v>50.03</v>
      </c>
      <c r="AG153" s="134">
        <f>2*$A$2/5</f>
        <v>114.8252</v>
      </c>
      <c r="AH153" s="86">
        <f>MIN(AG153,$C$2)</f>
        <v>114.8252</v>
      </c>
    </row>
    <row r="154" spans="1:37" customHeight="1" ht="16">
      <c r="AE154" s="16"/>
      <c r="AF154" s="133">
        <f>ROUND((AF153-0.01),2)</f>
        <v>50.02</v>
      </c>
      <c r="AG154" s="134">
        <f>3*$A$2/5</f>
        <v>172.2378</v>
      </c>
      <c r="AH154" s="86">
        <f>MIN(AG154,$C$2)</f>
        <v>172.2378</v>
      </c>
    </row>
    <row r="155" spans="1:37" customHeight="1" ht="16">
      <c r="AE155" s="16"/>
      <c r="AF155" s="133">
        <f>ROUND((AF154-0.01),2)</f>
        <v>50.01</v>
      </c>
      <c r="AG155" s="134">
        <f>4*$A$2/5</f>
        <v>229.6504</v>
      </c>
      <c r="AH155" s="86">
        <f>MIN(AG155,$C$2)</f>
        <v>229.6504</v>
      </c>
    </row>
    <row r="156" spans="1:37" customHeight="1" ht="16">
      <c r="AE156" s="16"/>
      <c r="AF156" s="133">
        <f>ROUND((AF155-0.01),2)</f>
        <v>50</v>
      </c>
      <c r="AG156" s="134">
        <f>5*$A$2/5</f>
        <v>287.063</v>
      </c>
      <c r="AH156" s="86">
        <f>MIN(AG156,$C$2)</f>
        <v>287.063</v>
      </c>
    </row>
    <row r="157" spans="1:37" customHeight="1" ht="16">
      <c r="AE157" s="16"/>
      <c r="AF157" s="133">
        <f>ROUND((AF156-0.01),2)</f>
        <v>49.99</v>
      </c>
      <c r="AG157" s="134">
        <f>50+15*$A$2/16</f>
        <v>319.1215625</v>
      </c>
      <c r="AH157" s="86">
        <f>MIN(AG157,$C$2)</f>
        <v>319.1215625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351.180125</v>
      </c>
      <c r="AH158" s="86">
        <f>MIN(AG158,$C$2)</f>
        <v>351.180125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383.2386875</v>
      </c>
      <c r="AH159" s="86">
        <f>MIN(AG159,$C$2)</f>
        <v>383.2386875</v>
      </c>
    </row>
    <row r="160" spans="1:37" customHeight="1" ht="16">
      <c r="AE160" s="16"/>
      <c r="AF160" s="133">
        <f>ROUND((AF159-0.01),2)</f>
        <v>49.96</v>
      </c>
      <c r="AG160" s="134">
        <f>200+12*$A$2/16</f>
        <v>415.29725</v>
      </c>
      <c r="AH160" s="86">
        <f>MIN(AG160,$C$2)</f>
        <v>415.29725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447.3558125</v>
      </c>
      <c r="AH161" s="86">
        <f>MIN(AG161,$C$2)</f>
        <v>447.3558125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479.414375</v>
      </c>
      <c r="AH162" s="86">
        <f>MIN(AG162,$C$2)</f>
        <v>479.414375</v>
      </c>
    </row>
    <row r="163" spans="1:37" customHeight="1" ht="16">
      <c r="AE163" s="16"/>
      <c r="AF163" s="133">
        <f>ROUND((AF162-0.01),2)</f>
        <v>49.93</v>
      </c>
      <c r="AG163" s="134">
        <f>350+9*$A$2/16</f>
        <v>511.4729375</v>
      </c>
      <c r="AH163" s="86">
        <f>MIN(AG163,$C$2)</f>
        <v>511.4729375</v>
      </c>
    </row>
    <row r="164" spans="1:37" customHeight="1" ht="15">
      <c r="AE164" s="16"/>
      <c r="AF164" s="133">
        <f>ROUND((AF163-0.01),2)</f>
        <v>49.92</v>
      </c>
      <c r="AG164" s="134">
        <f>400+8*$A$2/16</f>
        <v>543.5315000000001</v>
      </c>
      <c r="AH164" s="135">
        <f>MIN(AG164,$C$2)</f>
        <v>543.5315000000001</v>
      </c>
    </row>
    <row r="165" spans="1:37" customHeight="1" ht="15">
      <c r="AE165" s="16"/>
      <c r="AF165" s="133">
        <f>ROUND((AF164-0.01),2)</f>
        <v>49.91</v>
      </c>
      <c r="AG165" s="134">
        <f>450+7*$A$2/16</f>
        <v>575.5900624999999</v>
      </c>
      <c r="AH165" s="135">
        <f>MIN(AG165,$C$2)</f>
        <v>575.5900624999999</v>
      </c>
    </row>
    <row r="166" spans="1:37" customHeight="1" ht="15">
      <c r="AE166" s="16"/>
      <c r="AF166" s="133">
        <f>ROUND((AF165-0.01),2)</f>
        <v>49.9</v>
      </c>
      <c r="AG166" s="134">
        <f>500+6*$A$2/16</f>
        <v>607.648625</v>
      </c>
      <c r="AH166" s="135">
        <f>MIN(AG166,$C$2)</f>
        <v>607.648625</v>
      </c>
    </row>
    <row r="167" spans="1:37" customHeight="1" ht="15">
      <c r="AE167" s="16"/>
      <c r="AF167" s="133">
        <f>ROUND((AF166-0.01),2)</f>
        <v>49.89</v>
      </c>
      <c r="AG167" s="134">
        <f>550+5*$A$2/16</f>
        <v>639.7071875</v>
      </c>
      <c r="AH167" s="135">
        <f>MIN(AG167,$C$2)</f>
        <v>639.7071875</v>
      </c>
    </row>
    <row r="168" spans="1:37" customHeight="1" ht="15">
      <c r="AE168" s="16"/>
      <c r="AF168" s="133">
        <f>ROUND((AF167-0.01),2)</f>
        <v>49.88</v>
      </c>
      <c r="AG168" s="134">
        <f>600+4*$A$2/16</f>
        <v>671.76575</v>
      </c>
      <c r="AH168" s="135">
        <f>MIN(AG168,$C$2)</f>
        <v>671.76575</v>
      </c>
    </row>
    <row r="169" spans="1:37" customHeight="1" ht="15">
      <c r="AE169" s="16"/>
      <c r="AF169" s="133">
        <f>ROUND((AF168-0.01),2)</f>
        <v>49.87</v>
      </c>
      <c r="AG169" s="134">
        <f>650+3*$A$2/16</f>
        <v>703.8243125</v>
      </c>
      <c r="AH169" s="135">
        <f>MIN(AG169,$C$2)</f>
        <v>703.8243125</v>
      </c>
    </row>
    <row r="170" spans="1:37" customHeight="1" ht="15">
      <c r="AE170" s="16"/>
      <c r="AF170" s="133">
        <f>ROUND((AF169-0.01),2)</f>
        <v>49.86</v>
      </c>
      <c r="AG170" s="134">
        <f>700+2*$A$2/16</f>
        <v>735.882875</v>
      </c>
      <c r="AH170" s="135">
        <f>MIN(AG170,$C$2)</f>
        <v>735.882875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767.9414375</v>
      </c>
      <c r="AH171" s="135">
        <f>MIN(AG171,$C$2)</f>
        <v>767.9414375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0.002769114869999999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303.012</v>
      </c>
      <c r="B2" s="18"/>
      <c r="C2" s="19">
        <v>800</v>
      </c>
      <c r="D2" s="20"/>
      <c r="E2" s="20"/>
      <c r="F2" s="20"/>
      <c r="G2" s="20"/>
      <c r="H2" s="20"/>
      <c r="I2" s="20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0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58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49.93</v>
      </c>
      <c r="D8" s="59">
        <f>ROUND(C8,2)</f>
        <v>49.93</v>
      </c>
      <c r="E8" s="60">
        <v>520.4400000000001</v>
      </c>
      <c r="F8" s="61">
        <v>1.82</v>
      </c>
      <c r="G8" s="62">
        <v>-0.00759</v>
      </c>
      <c r="H8" s="63">
        <f>MAX(G8,-0.12*F8)</f>
        <v>-0.00759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-9.875349000000002E-5</v>
      </c>
      <c r="S8" s="60">
        <f>MIN($S$6/100*F8,150)</f>
        <v>0.2184</v>
      </c>
      <c r="T8" s="60">
        <f>MIN($T$6/100*F8,200)</f>
        <v>0.273</v>
      </c>
      <c r="U8" s="60">
        <f>MIN($U$6/100*F8,250)</f>
        <v>0.364</v>
      </c>
      <c r="V8" s="60">
        <v>0.2</v>
      </c>
      <c r="W8" s="60">
        <v>0.2</v>
      </c>
      <c r="X8" s="60">
        <v>0.6</v>
      </c>
      <c r="Y8" s="141">
        <f>IF(AND(D8&lt;49.85,G8&gt;0),$C$2*ABS(G8)/40000,(SUMPRODUCT(--(G8&gt;$S8:$U8),(G8-$S8:$U8),($V8:$X8)))*E8/40000)</f>
        <v>0</v>
      </c>
      <c r="Z8" s="141">
        <f>IF(AND(C8&gt;=50.1,G8&lt;0),($A$2)*ABS(G8)/40000,0)</f>
        <v>0</v>
      </c>
      <c r="AA8" s="67">
        <f>R8+Y8+Z8</f>
        <v>-9.875349000000002E-5</v>
      </c>
      <c r="AB8" s="64" t="str">
        <f>IF(AA8&gt;=0,AA8,"")</f>
        <v/>
      </c>
      <c r="AC8" s="68">
        <f>IF(AA8&lt;0,AA8,"")</f>
        <v>-9.875349000000002E-5</v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49.92</v>
      </c>
      <c r="D9" s="73">
        <f>ROUND(C9,2)</f>
        <v>49.92</v>
      </c>
      <c r="E9" s="60">
        <v>551.51</v>
      </c>
      <c r="F9" s="61">
        <v>1.82</v>
      </c>
      <c r="G9" s="74">
        <v>0.01206</v>
      </c>
      <c r="H9" s="63">
        <f>MAX(G9,-0.12*F9)</f>
        <v>0.01206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0.000166280265</v>
      </c>
      <c r="S9" s="60">
        <f>MIN($S$6/100*F9,150)</f>
        <v>0.2184</v>
      </c>
      <c r="T9" s="60">
        <f>MIN($T$6/100*F9,200)</f>
        <v>0.273</v>
      </c>
      <c r="U9" s="60">
        <f>MIN($U$6/100*F9,250)</f>
        <v>0.364</v>
      </c>
      <c r="V9" s="60">
        <v>0.2</v>
      </c>
      <c r="W9" s="60">
        <v>0.2</v>
      </c>
      <c r="X9" s="60">
        <v>0.6</v>
      </c>
      <c r="Y9" s="142">
        <f>IF(AND(D9&lt;49.85,G9&gt;0),$C$2*ABS(G9)/40000,(SUMPRODUCT(--(G9&gt;$S9:$U9),(G9-$S9:$U9),($V9:$X9)))*E9/40000)</f>
        <v>0</v>
      </c>
      <c r="Z9" s="141">
        <f>IF(AND(C9&gt;=50.1,G9&lt;0),($A$2)*ABS(G9)/40000,0)</f>
        <v>0</v>
      </c>
      <c r="AA9" s="67">
        <f>R9+Y9+Z9</f>
        <v>0.000166280265</v>
      </c>
      <c r="AB9" s="139">
        <f>IF(AA9&gt;=0,AA9,"")</f>
        <v>0.000166280265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303.01</v>
      </c>
      <c r="F10" s="61">
        <v>1.82</v>
      </c>
      <c r="G10" s="74">
        <v>-0.00759</v>
      </c>
      <c r="H10" s="63">
        <f>MAX(G10,-0.12*F10)</f>
        <v>-0.00759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-5.749614750000001E-5</v>
      </c>
      <c r="S10" s="60">
        <f>MIN($S$6/100*F10,150)</f>
        <v>0.2184</v>
      </c>
      <c r="T10" s="60">
        <f>MIN($T$6/100*F10,200)</f>
        <v>0.273</v>
      </c>
      <c r="U10" s="60">
        <f>MIN($U$6/100*F10,250)</f>
        <v>0.364</v>
      </c>
      <c r="V10" s="60">
        <v>0.2</v>
      </c>
      <c r="W10" s="60">
        <v>0.2</v>
      </c>
      <c r="X10" s="60">
        <v>0.6</v>
      </c>
      <c r="Y10" s="142">
        <f>IF(AND(D10&lt;49.85,G10&gt;0),$C$2*ABS(G10)/40000,(SUMPRODUCT(--(G10&gt;$S10:$U10),(G10-$S10:$U10),($V10:$X10)))*E10/40000)</f>
        <v>0</v>
      </c>
      <c r="Z10" s="141">
        <f>IF(AND(C10&gt;=50.1,G10&lt;0),($A$2)*ABS(G10)/40000,0)</f>
        <v>0</v>
      </c>
      <c r="AA10" s="67">
        <f>R10+Y10+Z10</f>
        <v>-5.749614750000001E-5</v>
      </c>
      <c r="AB10" s="139" t="str">
        <f>IF(AA10&gt;=0,AA10,"")</f>
        <v/>
      </c>
      <c r="AC10" s="76">
        <f>IF(AA10&lt;0,AA10,"")</f>
        <v>-5.749614750000001E-5</v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50.03</v>
      </c>
      <c r="D11" s="73">
        <f>ROUND(C11,2)</f>
        <v>50.03</v>
      </c>
      <c r="E11" s="60">
        <v>121.2</v>
      </c>
      <c r="F11" s="61">
        <v>1.82</v>
      </c>
      <c r="G11" s="74">
        <v>0.01206</v>
      </c>
      <c r="H11" s="63">
        <f>MAX(G11,-0.12*F11)</f>
        <v>0.01206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3.65418E-5</v>
      </c>
      <c r="S11" s="60">
        <f>MIN($S$6/100*F11,150)</f>
        <v>0.2184</v>
      </c>
      <c r="T11" s="60">
        <f>MIN($T$6/100*F11,200)</f>
        <v>0.273</v>
      </c>
      <c r="U11" s="60">
        <f>MIN($U$6/100*F11,250)</f>
        <v>0.364</v>
      </c>
      <c r="V11" s="60">
        <v>0.2</v>
      </c>
      <c r="W11" s="60">
        <v>0.2</v>
      </c>
      <c r="X11" s="60">
        <v>0.6</v>
      </c>
      <c r="Y11" s="142">
        <f>IF(AND(D11&lt;49.85,G11&gt;0),$C$2*ABS(G11)/40000,(SUMPRODUCT(--(G11&gt;$S11:$U11),(G11-$S11:$U11),($V11:$X11)))*E11/40000)</f>
        <v>0</v>
      </c>
      <c r="Z11" s="141">
        <f>IF(AND(C11&gt;=50.1,G11&lt;0),($A$2)*ABS(G11)/40000,0)</f>
        <v>0</v>
      </c>
      <c r="AA11" s="67">
        <f>R11+Y11+Z11</f>
        <v>3.65418E-5</v>
      </c>
      <c r="AB11" s="139">
        <f>IF(AA11&gt;=0,AA11,"")</f>
        <v>3.65418E-5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50.04</v>
      </c>
      <c r="D12" s="73">
        <f>ROUND(C12,2)</f>
        <v>50.04</v>
      </c>
      <c r="E12" s="60">
        <v>60.6</v>
      </c>
      <c r="F12" s="61">
        <v>1.82</v>
      </c>
      <c r="G12" s="74">
        <v>-0.00759</v>
      </c>
      <c r="H12" s="63">
        <f>MAX(G12,-0.12*F12)</f>
        <v>-0.00759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-1.149885E-5</v>
      </c>
      <c r="S12" s="60">
        <f>MIN($S$6/100*F12,150)</f>
        <v>0.2184</v>
      </c>
      <c r="T12" s="60">
        <f>MIN($T$6/100*F12,200)</f>
        <v>0.273</v>
      </c>
      <c r="U12" s="60">
        <f>MIN($U$6/100*F12,250)</f>
        <v>0.364</v>
      </c>
      <c r="V12" s="60">
        <v>0.2</v>
      </c>
      <c r="W12" s="60">
        <v>0.2</v>
      </c>
      <c r="X12" s="60">
        <v>0.6</v>
      </c>
      <c r="Y12" s="142">
        <f>IF(AND(D12&lt;49.85,G12&gt;0),$C$2*ABS(G12)/40000,(SUMPRODUCT(--(G12&gt;$S12:$U12),(G12-$S12:$U12),($V12:$X12)))*E12/40000)</f>
        <v>0</v>
      </c>
      <c r="Z12" s="141">
        <f>IF(AND(C12&gt;=50.1,G12&lt;0),($A$2)*ABS(G12)/40000,0)</f>
        <v>0</v>
      </c>
      <c r="AA12" s="67">
        <f>R12+Y12+Z12</f>
        <v>-1.149885E-5</v>
      </c>
      <c r="AB12" s="139" t="str">
        <f>IF(AA12&gt;=0,AA12,"")</f>
        <v/>
      </c>
      <c r="AC12" s="76">
        <f>IF(AA12&lt;0,AA12,"")</f>
        <v>-1.149885E-5</v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50.04</v>
      </c>
      <c r="D13" s="73">
        <f>ROUND(C13,2)</f>
        <v>50.04</v>
      </c>
      <c r="E13" s="60">
        <v>60.6</v>
      </c>
      <c r="F13" s="61">
        <v>1.82</v>
      </c>
      <c r="G13" s="74">
        <v>0.01206</v>
      </c>
      <c r="H13" s="63">
        <f>MAX(G13,-0.12*F13)</f>
        <v>0.01206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1.82709E-5</v>
      </c>
      <c r="S13" s="60">
        <f>MIN($S$6/100*F13,150)</f>
        <v>0.2184</v>
      </c>
      <c r="T13" s="60">
        <f>MIN($T$6/100*F13,200)</f>
        <v>0.273</v>
      </c>
      <c r="U13" s="60">
        <f>MIN($U$6/100*F13,250)</f>
        <v>0.364</v>
      </c>
      <c r="V13" s="60">
        <v>0.2</v>
      </c>
      <c r="W13" s="60">
        <v>0.2</v>
      </c>
      <c r="X13" s="60">
        <v>0.6</v>
      </c>
      <c r="Y13" s="142">
        <f>IF(AND(D13&lt;49.85,G13&gt;0),$C$2*ABS(G13)/40000,(SUMPRODUCT(--(G13&gt;$S13:$U13),(G13-$S13:$U13),($V13:$X13)))*E13/40000)</f>
        <v>0</v>
      </c>
      <c r="Z13" s="141">
        <f>IF(AND(C13&gt;=50.1,G13&lt;0),($A$2)*ABS(G13)/40000,0)</f>
        <v>0</v>
      </c>
      <c r="AA13" s="67">
        <f>R13+Y13+Z13</f>
        <v>1.82709E-5</v>
      </c>
      <c r="AB13" s="139">
        <f>IF(AA13&gt;=0,AA13,"")</f>
        <v>1.82709E-5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50.02</v>
      </c>
      <c r="D14" s="73">
        <f>ROUND(C14,2)</f>
        <v>50.02</v>
      </c>
      <c r="E14" s="60">
        <v>181.81</v>
      </c>
      <c r="F14" s="61">
        <v>1.82</v>
      </c>
      <c r="G14" s="74">
        <v>0.01206</v>
      </c>
      <c r="H14" s="63">
        <f>MAX(G14,-0.12*F14)</f>
        <v>0.01206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5.4815715E-5</v>
      </c>
      <c r="S14" s="60">
        <f>MIN($S$6/100*F14,150)</f>
        <v>0.2184</v>
      </c>
      <c r="T14" s="60">
        <f>MIN($T$6/100*F14,200)</f>
        <v>0.273</v>
      </c>
      <c r="U14" s="60">
        <f>MIN($U$6/100*F14,250)</f>
        <v>0.364</v>
      </c>
      <c r="V14" s="60">
        <v>0.2</v>
      </c>
      <c r="W14" s="60">
        <v>0.2</v>
      </c>
      <c r="X14" s="60">
        <v>0.6</v>
      </c>
      <c r="Y14" s="142">
        <f>IF(AND(D14&lt;49.85,G14&gt;0),$C$2*ABS(G14)/40000,(SUMPRODUCT(--(G14&gt;$S14:$U14),(G14-$S14:$U14),($V14:$X14)))*E14/40000)</f>
        <v>0</v>
      </c>
      <c r="Z14" s="141">
        <f>IF(AND(C14&gt;=50.1,G14&lt;0),($A$2)*ABS(G14)/40000,0)</f>
        <v>0</v>
      </c>
      <c r="AA14" s="67">
        <f>R14+Y14+Z14</f>
        <v>5.4815715E-5</v>
      </c>
      <c r="AB14" s="139">
        <f>IF(AA14&gt;=0,AA14,"")</f>
        <v>5.4815715E-5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50.05</v>
      </c>
      <c r="D15" s="73">
        <f>ROUND(C15,2)</f>
        <v>50.05</v>
      </c>
      <c r="E15" s="60">
        <v>0</v>
      </c>
      <c r="F15" s="61">
        <v>1.82</v>
      </c>
      <c r="G15" s="74">
        <v>0.01206</v>
      </c>
      <c r="H15" s="63">
        <f>MAX(G15,-0.12*F15)</f>
        <v>0.01206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0.2184</v>
      </c>
      <c r="T15" s="60">
        <f>MIN($T$6/100*F15,200)</f>
        <v>0.273</v>
      </c>
      <c r="U15" s="60">
        <f>MIN($U$6/100*F15,250)</f>
        <v>0.364</v>
      </c>
      <c r="V15" s="60">
        <v>0.2</v>
      </c>
      <c r="W15" s="60">
        <v>0.2</v>
      </c>
      <c r="X15" s="60">
        <v>0.6</v>
      </c>
      <c r="Y15" s="142">
        <f>IF(AND(D15&lt;49.85,G15&gt;0),$C$2*ABS(G15)/40000,(SUMPRODUCT(--(G15&gt;$S15:$U15),(G15-$S15:$U15),($V15:$X15)))*E15/40000)</f>
        <v>0</v>
      </c>
      <c r="Z15" s="141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49.98</v>
      </c>
      <c r="D16" s="73">
        <f>ROUND(C16,2)</f>
        <v>49.98</v>
      </c>
      <c r="E16" s="60">
        <v>365.14</v>
      </c>
      <c r="F16" s="61">
        <v>1.82</v>
      </c>
      <c r="G16" s="74">
        <v>-0.00759</v>
      </c>
      <c r="H16" s="63">
        <f>MAX(G16,-0.12*F16)</f>
        <v>-0.00759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-6.9285315E-5</v>
      </c>
      <c r="S16" s="60">
        <f>MIN($S$6/100*F16,150)</f>
        <v>0.2184</v>
      </c>
      <c r="T16" s="60">
        <f>MIN($T$6/100*F16,200)</f>
        <v>0.273</v>
      </c>
      <c r="U16" s="60">
        <f>MIN($U$6/100*F16,250)</f>
        <v>0.364</v>
      </c>
      <c r="V16" s="60">
        <v>0.2</v>
      </c>
      <c r="W16" s="60">
        <v>0.2</v>
      </c>
      <c r="X16" s="60">
        <v>0.6</v>
      </c>
      <c r="Y16" s="142">
        <f>IF(AND(D16&lt;49.85,G16&gt;0),$C$2*ABS(G16)/40000,(SUMPRODUCT(--(G16&gt;$S16:$U16),(G16-$S16:$U16),($V16:$X16)))*E16/40000)</f>
        <v>0</v>
      </c>
      <c r="Z16" s="141">
        <f>IF(AND(C16&gt;=50.1,G16&lt;0),($A$2)*ABS(G16)/40000,0)</f>
        <v>0</v>
      </c>
      <c r="AA16" s="67">
        <f>R16+Y16+Z16</f>
        <v>-6.9285315E-5</v>
      </c>
      <c r="AB16" s="139" t="str">
        <f>IF(AA16&gt;=0,AA16,"")</f>
        <v/>
      </c>
      <c r="AC16" s="76">
        <f>IF(AA16&lt;0,AA16,"")</f>
        <v>-6.9285315E-5</v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49.99</v>
      </c>
      <c r="D17" s="73">
        <f>ROUND(C17,2)</f>
        <v>49.99</v>
      </c>
      <c r="E17" s="60">
        <v>334.07</v>
      </c>
      <c r="F17" s="61">
        <v>1.82</v>
      </c>
      <c r="G17" s="74">
        <v>0.01206</v>
      </c>
      <c r="H17" s="63">
        <f>MAX(G17,-0.12*F17)</f>
        <v>0.01206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0.000100722105</v>
      </c>
      <c r="S17" s="60">
        <f>MIN($S$6/100*F17,150)</f>
        <v>0.2184</v>
      </c>
      <c r="T17" s="60">
        <f>MIN($T$6/100*F17,200)</f>
        <v>0.273</v>
      </c>
      <c r="U17" s="60">
        <f>MIN($U$6/100*F17,250)</f>
        <v>0.364</v>
      </c>
      <c r="V17" s="60">
        <v>0.2</v>
      </c>
      <c r="W17" s="60">
        <v>0.2</v>
      </c>
      <c r="X17" s="60">
        <v>0.6</v>
      </c>
      <c r="Y17" s="142">
        <f>IF(AND(D17&lt;49.85,G17&gt;0),$C$2*ABS(G17)/40000,(SUMPRODUCT(--(G17&gt;$S17:$U17),(G17-$S17:$U17),($V17:$X17)))*E17/40000)</f>
        <v>0</v>
      </c>
      <c r="Z17" s="141">
        <f>IF(AND(C17&gt;=50.1,G17&lt;0),($A$2)*ABS(G17)/40000,0)</f>
        <v>0</v>
      </c>
      <c r="AA17" s="67">
        <f>R17+Y17+Z17</f>
        <v>0.000100722105</v>
      </c>
      <c r="AB17" s="139">
        <f>IF(AA17&gt;=0,AA17,"")</f>
        <v>0.000100722105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49.99</v>
      </c>
      <c r="D18" s="73">
        <f>ROUND(C18,2)</f>
        <v>49.99</v>
      </c>
      <c r="E18" s="60">
        <v>334.07</v>
      </c>
      <c r="F18" s="61">
        <v>1.82</v>
      </c>
      <c r="G18" s="74">
        <v>0.01206</v>
      </c>
      <c r="H18" s="63">
        <f>MAX(G18,-0.12*F18)</f>
        <v>0.01206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0.000100722105</v>
      </c>
      <c r="S18" s="60">
        <f>MIN($S$6/100*F18,150)</f>
        <v>0.2184</v>
      </c>
      <c r="T18" s="60">
        <f>MIN($T$6/100*F18,200)</f>
        <v>0.273</v>
      </c>
      <c r="U18" s="60">
        <f>MIN($U$6/100*F18,250)</f>
        <v>0.364</v>
      </c>
      <c r="V18" s="60">
        <v>0.2</v>
      </c>
      <c r="W18" s="60">
        <v>0.2</v>
      </c>
      <c r="X18" s="60">
        <v>0.6</v>
      </c>
      <c r="Y18" s="142">
        <f>IF(AND(D18&lt;49.85,G18&gt;0),$C$2*ABS(G18)/40000,(SUMPRODUCT(--(G18&gt;$S18:$U18),(G18-$S18:$U18),($V18:$X18)))*E18/40000)</f>
        <v>0</v>
      </c>
      <c r="Z18" s="141">
        <f>IF(AND(C18&gt;=50.1,G18&lt;0),($A$2)*ABS(G18)/40000,0)</f>
        <v>0</v>
      </c>
      <c r="AA18" s="67">
        <f>R18+Y18+Z18</f>
        <v>0.000100722105</v>
      </c>
      <c r="AB18" s="139">
        <f>IF(AA18&gt;=0,AA18,"")</f>
        <v>0.000100722105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121.2</v>
      </c>
      <c r="F19" s="61">
        <v>1.82</v>
      </c>
      <c r="G19" s="74">
        <v>-0.00759</v>
      </c>
      <c r="H19" s="63">
        <f>MAX(G19,-0.12*F19)</f>
        <v>-0.00759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-2.29977E-5</v>
      </c>
      <c r="S19" s="60">
        <f>MIN($S$6/100*F19,150)</f>
        <v>0.2184</v>
      </c>
      <c r="T19" s="60">
        <f>MIN($T$6/100*F19,200)</f>
        <v>0.273</v>
      </c>
      <c r="U19" s="60">
        <f>MIN($U$6/100*F19,250)</f>
        <v>0.364</v>
      </c>
      <c r="V19" s="60">
        <v>0.2</v>
      </c>
      <c r="W19" s="60">
        <v>0.2</v>
      </c>
      <c r="X19" s="60">
        <v>0.6</v>
      </c>
      <c r="Y19" s="142">
        <f>IF(AND(D19&lt;49.85,G19&gt;0),$C$2*ABS(G19)/40000,(SUMPRODUCT(--(G19&gt;$S19:$U19),(G19-$S19:$U19),($V19:$X19)))*E19/40000)</f>
        <v>0</v>
      </c>
      <c r="Z19" s="141">
        <f>IF(AND(C19&gt;=50.1,G19&lt;0),($A$2)*ABS(G19)/40000,0)</f>
        <v>0</v>
      </c>
      <c r="AA19" s="67">
        <f>R19+Y19+Z19</f>
        <v>-2.29977E-5</v>
      </c>
      <c r="AB19" s="139" t="str">
        <f>IF(AA19&gt;=0,AA19,"")</f>
        <v/>
      </c>
      <c r="AC19" s="76">
        <f>IF(AA19&lt;0,AA19,"")</f>
        <v>-2.29977E-5</v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49.99</v>
      </c>
      <c r="D20" s="73">
        <f>ROUND(C20,2)</f>
        <v>49.99</v>
      </c>
      <c r="E20" s="60">
        <v>334.07</v>
      </c>
      <c r="F20" s="61">
        <v>1.82</v>
      </c>
      <c r="G20" s="74">
        <v>0.01206</v>
      </c>
      <c r="H20" s="63">
        <f>MAX(G20,-0.12*F20)</f>
        <v>0.01206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0.000100722105</v>
      </c>
      <c r="S20" s="60">
        <f>MIN($S$6/100*F20,150)</f>
        <v>0.2184</v>
      </c>
      <c r="T20" s="60">
        <f>MIN($T$6/100*F20,200)</f>
        <v>0.273</v>
      </c>
      <c r="U20" s="60">
        <f>MIN($U$6/100*F20,250)</f>
        <v>0.364</v>
      </c>
      <c r="V20" s="60">
        <v>0.2</v>
      </c>
      <c r="W20" s="60">
        <v>0.2</v>
      </c>
      <c r="X20" s="60">
        <v>0.6</v>
      </c>
      <c r="Y20" s="142">
        <f>IF(AND(D20&lt;49.85,G20&gt;0),$C$2*ABS(G20)/40000,(SUMPRODUCT(--(G20&gt;$S20:$U20),(G20-$S20:$U20),($V20:$X20)))*E20/40000)</f>
        <v>0</v>
      </c>
      <c r="Z20" s="141">
        <f>IF(AND(C20&gt;=50.1,G20&lt;0),($A$2)*ABS(G20)/40000,0)</f>
        <v>0</v>
      </c>
      <c r="AA20" s="67">
        <f>R20+Y20+Z20</f>
        <v>0.000100722105</v>
      </c>
      <c r="AB20" s="139">
        <f>IF(AA20&gt;=0,AA20,"")</f>
        <v>0.000100722105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303.01</v>
      </c>
      <c r="F21" s="61">
        <v>1.82</v>
      </c>
      <c r="G21" s="74">
        <v>0.01206</v>
      </c>
      <c r="H21" s="63">
        <f>MAX(G21,-0.12*F21)</f>
        <v>0.01206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9.135751499999999E-5</v>
      </c>
      <c r="S21" s="60">
        <f>MIN($S$6/100*F21,150)</f>
        <v>0.2184</v>
      </c>
      <c r="T21" s="60">
        <f>MIN($T$6/100*F21,200)</f>
        <v>0.273</v>
      </c>
      <c r="U21" s="60">
        <f>MIN($U$6/100*F21,250)</f>
        <v>0.364</v>
      </c>
      <c r="V21" s="60">
        <v>0.2</v>
      </c>
      <c r="W21" s="60">
        <v>0.2</v>
      </c>
      <c r="X21" s="60">
        <v>0.6</v>
      </c>
      <c r="Y21" s="142">
        <f>IF(AND(D21&lt;49.85,G21&gt;0),$C$2*ABS(G21)/40000,(SUMPRODUCT(--(G21&gt;$S21:$U21),(G21-$S21:$U21),($V21:$X21)))*E21/40000)</f>
        <v>0</v>
      </c>
      <c r="Z21" s="141">
        <f>IF(AND(C21&gt;=50.1,G21&lt;0),($A$2)*ABS(G21)/40000,0)</f>
        <v>0</v>
      </c>
      <c r="AA21" s="67">
        <f>R21+Y21+Z21</f>
        <v>9.135751499999999E-5</v>
      </c>
      <c r="AB21" s="139">
        <f>IF(AA21&gt;=0,AA21,"")</f>
        <v>9.135751499999999E-5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303.01</v>
      </c>
      <c r="F22" s="61">
        <v>1.82</v>
      </c>
      <c r="G22" s="74">
        <v>0.01206</v>
      </c>
      <c r="H22" s="63">
        <f>MAX(G22,-0.12*F22)</f>
        <v>0.01206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9.135751499999999E-5</v>
      </c>
      <c r="S22" s="60">
        <f>MIN($S$6/100*F22,150)</f>
        <v>0.2184</v>
      </c>
      <c r="T22" s="60">
        <f>MIN($T$6/100*F22,200)</f>
        <v>0.273</v>
      </c>
      <c r="U22" s="60">
        <f>MIN($U$6/100*F22,250)</f>
        <v>0.364</v>
      </c>
      <c r="V22" s="60">
        <v>0.2</v>
      </c>
      <c r="W22" s="60">
        <v>0.2</v>
      </c>
      <c r="X22" s="60">
        <v>0.6</v>
      </c>
      <c r="Y22" s="142">
        <f>IF(AND(D22&lt;49.85,G22&gt;0),$C$2*ABS(G22)/40000,(SUMPRODUCT(--(G22&gt;$S22:$U22),(G22-$S22:$U22),($V22:$X22)))*E22/40000)</f>
        <v>0</v>
      </c>
      <c r="Z22" s="141">
        <f>IF(AND(C22&gt;=50.1,G22&lt;0),($A$2)*ABS(G22)/40000,0)</f>
        <v>0</v>
      </c>
      <c r="AA22" s="67">
        <f>R22+Y22+Z22</f>
        <v>9.135751499999999E-5</v>
      </c>
      <c r="AB22" s="139">
        <f>IF(AA22&gt;=0,AA22,"")</f>
        <v>9.135751499999999E-5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49.96</v>
      </c>
      <c r="D23" s="73">
        <f>ROUND(C23,2)</f>
        <v>49.96</v>
      </c>
      <c r="E23" s="60">
        <v>427.26</v>
      </c>
      <c r="F23" s="61">
        <v>1.82</v>
      </c>
      <c r="G23" s="74">
        <v>-0.00759</v>
      </c>
      <c r="H23" s="63">
        <f>MAX(G23,-0.12*F23)</f>
        <v>-0.00759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-8.107258499999999E-5</v>
      </c>
      <c r="S23" s="60">
        <f>MIN($S$6/100*F23,150)</f>
        <v>0.2184</v>
      </c>
      <c r="T23" s="60">
        <f>MIN($T$6/100*F23,200)</f>
        <v>0.273</v>
      </c>
      <c r="U23" s="60">
        <f>MIN($U$6/100*F23,250)</f>
        <v>0.364</v>
      </c>
      <c r="V23" s="60">
        <v>0.2</v>
      </c>
      <c r="W23" s="60">
        <v>0.2</v>
      </c>
      <c r="X23" s="60">
        <v>0.6</v>
      </c>
      <c r="Y23" s="142">
        <f>IF(AND(D23&lt;49.85,G23&gt;0),$C$2*ABS(G23)/40000,(SUMPRODUCT(--(G23&gt;$S23:$U23),(G23-$S23:$U23),($V23:$X23)))*E23/40000)</f>
        <v>0</v>
      </c>
      <c r="Z23" s="141">
        <f>IF(AND(C23&gt;=50.1,G23&lt;0),($A$2)*ABS(G23)/40000,0)</f>
        <v>0</v>
      </c>
      <c r="AA23" s="67">
        <f>R23+Y23+Z23</f>
        <v>-8.107258499999999E-5</v>
      </c>
      <c r="AB23" s="139" t="str">
        <f>IF(AA23&gt;=0,AA23,"")</f>
        <v/>
      </c>
      <c r="AC23" s="76">
        <f>IF(AA23&lt;0,AA23,"")</f>
        <v>-8.107258499999999E-5</v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49.91</v>
      </c>
      <c r="D24" s="73">
        <f>ROUND(C24,2)</f>
        <v>49.91</v>
      </c>
      <c r="E24" s="60">
        <v>582.5700000000001</v>
      </c>
      <c r="F24" s="61">
        <v>1.82</v>
      </c>
      <c r="G24" s="74">
        <v>0.01206</v>
      </c>
      <c r="H24" s="63">
        <f>MAX(G24,-0.12*F24)</f>
        <v>0.01206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0.000175644855</v>
      </c>
      <c r="S24" s="60">
        <f>MIN($S$6/100*F24,150)</f>
        <v>0.2184</v>
      </c>
      <c r="T24" s="60">
        <f>MIN($T$6/100*F24,200)</f>
        <v>0.273</v>
      </c>
      <c r="U24" s="60">
        <f>MIN($U$6/100*F24,250)</f>
        <v>0.364</v>
      </c>
      <c r="V24" s="60">
        <v>0.2</v>
      </c>
      <c r="W24" s="60">
        <v>0.2</v>
      </c>
      <c r="X24" s="60">
        <v>0.6</v>
      </c>
      <c r="Y24" s="142">
        <f>IF(AND(D24&lt;49.85,G24&gt;0),$C$2*ABS(G24)/40000,(SUMPRODUCT(--(G24&gt;$S24:$U24),(G24-$S24:$U24),($V24:$X24)))*E24/40000)</f>
        <v>0</v>
      </c>
      <c r="Z24" s="141">
        <f>IF(AND(C24&gt;=50.1,G24&lt;0),($A$2)*ABS(G24)/40000,0)</f>
        <v>0</v>
      </c>
      <c r="AA24" s="67">
        <f>R24+Y24+Z24</f>
        <v>0.000175644855</v>
      </c>
      <c r="AB24" s="139">
        <f>IF(AA24&gt;=0,AA24,"")</f>
        <v>0.000175644855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49.96</v>
      </c>
      <c r="D25" s="73">
        <f>ROUND(C25,2)</f>
        <v>49.96</v>
      </c>
      <c r="E25" s="60">
        <v>427.26</v>
      </c>
      <c r="F25" s="61">
        <v>1.82</v>
      </c>
      <c r="G25" s="74">
        <v>0.01206</v>
      </c>
      <c r="H25" s="63">
        <f>MAX(G25,-0.12*F25)</f>
        <v>0.01206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0.00012881889</v>
      </c>
      <c r="S25" s="60">
        <f>MIN($S$6/100*F25,150)</f>
        <v>0.2184</v>
      </c>
      <c r="T25" s="60">
        <f>MIN($T$6/100*F25,200)</f>
        <v>0.273</v>
      </c>
      <c r="U25" s="60">
        <f>MIN($U$6/100*F25,250)</f>
        <v>0.364</v>
      </c>
      <c r="V25" s="60">
        <v>0.2</v>
      </c>
      <c r="W25" s="60">
        <v>0.2</v>
      </c>
      <c r="X25" s="60">
        <v>0.6</v>
      </c>
      <c r="Y25" s="142">
        <f>IF(AND(D25&lt;49.85,G25&gt;0),$C$2*ABS(G25)/40000,(SUMPRODUCT(--(G25&gt;$S25:$U25),(G25-$S25:$U25),($V25:$X25)))*E25/40000)</f>
        <v>0</v>
      </c>
      <c r="Z25" s="141">
        <f>IF(AND(C25&gt;=50.1,G25&lt;0),($A$2)*ABS(G25)/40000,0)</f>
        <v>0</v>
      </c>
      <c r="AA25" s="67">
        <f>R25+Y25+Z25</f>
        <v>0.00012881889</v>
      </c>
      <c r="AB25" s="139">
        <f>IF(AA25&gt;=0,AA25,"")</f>
        <v>0.00012881889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</v>
      </c>
      <c r="D26" s="73">
        <f>ROUND(C26,2)</f>
        <v>50</v>
      </c>
      <c r="E26" s="60">
        <v>303.01</v>
      </c>
      <c r="F26" s="61">
        <v>1.82</v>
      </c>
      <c r="G26" s="74">
        <v>-0.00759</v>
      </c>
      <c r="H26" s="63">
        <f>MAX(G26,-0.12*F26)</f>
        <v>-0.00759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-5.749614750000001E-5</v>
      </c>
      <c r="S26" s="60">
        <f>MIN($S$6/100*F26,150)</f>
        <v>0.2184</v>
      </c>
      <c r="T26" s="60">
        <f>MIN($T$6/100*F26,200)</f>
        <v>0.273</v>
      </c>
      <c r="U26" s="60">
        <f>MIN($U$6/100*F26,250)</f>
        <v>0.364</v>
      </c>
      <c r="V26" s="60">
        <v>0.2</v>
      </c>
      <c r="W26" s="60">
        <v>0.2</v>
      </c>
      <c r="X26" s="60">
        <v>0.6</v>
      </c>
      <c r="Y26" s="142">
        <f>IF(AND(D26&lt;49.85,G26&gt;0),$C$2*ABS(G26)/40000,(SUMPRODUCT(--(G26&gt;$S26:$U26),(G26-$S26:$U26),($V26:$X26)))*E26/40000)</f>
        <v>0</v>
      </c>
      <c r="Z26" s="141">
        <f>IF(AND(C26&gt;=50.1,G26&lt;0),($A$2)*ABS(G26)/40000,0)</f>
        <v>0</v>
      </c>
      <c r="AA26" s="67">
        <f>R26+Y26+Z26</f>
        <v>-5.749614750000001E-5</v>
      </c>
      <c r="AB26" s="139" t="str">
        <f>IF(AA26&gt;=0,AA26,"")</f>
        <v/>
      </c>
      <c r="AC26" s="76">
        <f>IF(AA26&lt;0,AA26,"")</f>
        <v>-5.749614750000001E-5</v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50.01</v>
      </c>
      <c r="D27" s="73">
        <f>ROUND(C27,2)</f>
        <v>50.01</v>
      </c>
      <c r="E27" s="60">
        <v>242.41</v>
      </c>
      <c r="F27" s="61">
        <v>1.82</v>
      </c>
      <c r="G27" s="74">
        <v>0.01206</v>
      </c>
      <c r="H27" s="63">
        <f>MAX(G27,-0.12*F27)</f>
        <v>0.01206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7.308661499999999E-5</v>
      </c>
      <c r="S27" s="60">
        <f>MIN($S$6/100*F27,150)</f>
        <v>0.2184</v>
      </c>
      <c r="T27" s="60">
        <f>MIN($T$6/100*F27,200)</f>
        <v>0.273</v>
      </c>
      <c r="U27" s="60">
        <f>MIN($U$6/100*F27,250)</f>
        <v>0.364</v>
      </c>
      <c r="V27" s="60">
        <v>0.2</v>
      </c>
      <c r="W27" s="60">
        <v>0.2</v>
      </c>
      <c r="X27" s="60">
        <v>0.6</v>
      </c>
      <c r="Y27" s="142">
        <f>IF(AND(D27&lt;49.85,G27&gt;0),$C$2*ABS(G27)/40000,(SUMPRODUCT(--(G27&gt;$S27:$U27),(G27-$S27:$U27),($V27:$X27)))*E27/40000)</f>
        <v>0</v>
      </c>
      <c r="Z27" s="141">
        <f>IF(AND(C27&gt;=50.1,G27&lt;0),($A$2)*ABS(G27)/40000,0)</f>
        <v>0</v>
      </c>
      <c r="AA27" s="67">
        <f>R27+Y27+Z27</f>
        <v>7.308661499999999E-5</v>
      </c>
      <c r="AB27" s="139">
        <f>IF(AA27&gt;=0,AA27,"")</f>
        <v>7.308661499999999E-5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</v>
      </c>
      <c r="D28" s="73">
        <f>ROUND(C28,2)</f>
        <v>50</v>
      </c>
      <c r="E28" s="60">
        <v>303.01</v>
      </c>
      <c r="F28" s="61">
        <v>1.82</v>
      </c>
      <c r="G28" s="74">
        <v>0.01206</v>
      </c>
      <c r="H28" s="63">
        <f>MAX(G28,-0.12*F28)</f>
        <v>0.01206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9.135751499999999E-5</v>
      </c>
      <c r="S28" s="60">
        <f>MIN($S$6/100*F28,150)</f>
        <v>0.2184</v>
      </c>
      <c r="T28" s="60">
        <f>MIN($T$6/100*F28,200)</f>
        <v>0.273</v>
      </c>
      <c r="U28" s="60">
        <f>MIN($U$6/100*F28,250)</f>
        <v>0.364</v>
      </c>
      <c r="V28" s="60">
        <v>0.2</v>
      </c>
      <c r="W28" s="60">
        <v>0.2</v>
      </c>
      <c r="X28" s="60">
        <v>0.6</v>
      </c>
      <c r="Y28" s="142">
        <f>IF(AND(D28&lt;49.85,G28&gt;0),$C$2*ABS(G28)/40000,(SUMPRODUCT(--(G28&gt;$S28:$U28),(G28-$S28:$U28),($V28:$X28)))*E28/40000)</f>
        <v>0</v>
      </c>
      <c r="Z28" s="141">
        <f>IF(AND(C28&gt;=50.1,G28&lt;0),($A$2)*ABS(G28)/40000,0)</f>
        <v>0</v>
      </c>
      <c r="AA28" s="67">
        <f>R28+Y28+Z28</f>
        <v>9.135751499999999E-5</v>
      </c>
      <c r="AB28" s="139">
        <f>IF(AA28&gt;=0,AA28,"")</f>
        <v>9.135751499999999E-5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49.98</v>
      </c>
      <c r="D29" s="73">
        <f>ROUND(C29,2)</f>
        <v>49.98</v>
      </c>
      <c r="E29" s="60">
        <v>365.14</v>
      </c>
      <c r="F29" s="61">
        <v>1.82</v>
      </c>
      <c r="G29" s="74">
        <v>-0.00759</v>
      </c>
      <c r="H29" s="63">
        <f>MAX(G29,-0.12*F29)</f>
        <v>-0.00759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-6.9285315E-5</v>
      </c>
      <c r="S29" s="60">
        <f>MIN($S$6/100*F29,150)</f>
        <v>0.2184</v>
      </c>
      <c r="T29" s="60">
        <f>MIN($T$6/100*F29,200)</f>
        <v>0.273</v>
      </c>
      <c r="U29" s="60">
        <f>MIN($U$6/100*F29,250)</f>
        <v>0.364</v>
      </c>
      <c r="V29" s="60">
        <v>0.2</v>
      </c>
      <c r="W29" s="60">
        <v>0.2</v>
      </c>
      <c r="X29" s="60">
        <v>0.6</v>
      </c>
      <c r="Y29" s="142">
        <f>IF(AND(D29&lt;49.85,G29&gt;0),$C$2*ABS(G29)/40000,(SUMPRODUCT(--(G29&gt;$S29:$U29),(G29-$S29:$U29),($V29:$X29)))*E29/40000)</f>
        <v>0</v>
      </c>
      <c r="Z29" s="141">
        <f>IF(AND(C29&gt;=50.1,G29&lt;0),($A$2)*ABS(G29)/40000,0)</f>
        <v>0</v>
      </c>
      <c r="AA29" s="67">
        <f>R29+Y29+Z29</f>
        <v>-6.9285315E-5</v>
      </c>
      <c r="AB29" s="139" t="str">
        <f>IF(AA29&gt;=0,AA29,"")</f>
        <v/>
      </c>
      <c r="AC29" s="76">
        <f>IF(AA29&lt;0,AA29,"")</f>
        <v>-6.9285315E-5</v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50.03</v>
      </c>
      <c r="D30" s="73">
        <f>ROUND(C30,2)</f>
        <v>50.03</v>
      </c>
      <c r="E30" s="60">
        <v>121.2</v>
      </c>
      <c r="F30" s="61">
        <v>1.82</v>
      </c>
      <c r="G30" s="74">
        <v>-0.00759</v>
      </c>
      <c r="H30" s="63">
        <f>MAX(G30,-0.12*F30)</f>
        <v>-0.00759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-2.29977E-5</v>
      </c>
      <c r="S30" s="60">
        <f>MIN($S$6/100*F30,150)</f>
        <v>0.2184</v>
      </c>
      <c r="T30" s="60">
        <f>MIN($T$6/100*F30,200)</f>
        <v>0.273</v>
      </c>
      <c r="U30" s="60">
        <f>MIN($U$6/100*F30,250)</f>
        <v>0.364</v>
      </c>
      <c r="V30" s="60">
        <v>0.2</v>
      </c>
      <c r="W30" s="60">
        <v>0.2</v>
      </c>
      <c r="X30" s="60">
        <v>0.6</v>
      </c>
      <c r="Y30" s="142">
        <f>IF(AND(D30&lt;49.85,G30&gt;0),$C$2*ABS(G30)/40000,(SUMPRODUCT(--(G30&gt;$S30:$U30),(G30-$S30:$U30),($V30:$X30)))*E30/40000)</f>
        <v>0</v>
      </c>
      <c r="Z30" s="141">
        <f>IF(AND(C30&gt;=50.1,G30&lt;0),($A$2)*ABS(G30)/40000,0)</f>
        <v>0</v>
      </c>
      <c r="AA30" s="67">
        <f>R30+Y30+Z30</f>
        <v>-2.29977E-5</v>
      </c>
      <c r="AB30" s="139" t="str">
        <f>IF(AA30&gt;=0,AA30,"")</f>
        <v/>
      </c>
      <c r="AC30" s="76">
        <f>IF(AA30&lt;0,AA30,"")</f>
        <v>-2.29977E-5</v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181.81</v>
      </c>
      <c r="F31" s="61">
        <v>1.82</v>
      </c>
      <c r="G31" s="74">
        <v>-0.00759</v>
      </c>
      <c r="H31" s="63">
        <f>MAX(G31,-0.12*F31)</f>
        <v>-0.00759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-3.44984475E-5</v>
      </c>
      <c r="S31" s="60">
        <f>MIN($S$6/100*F31,150)</f>
        <v>0.2184</v>
      </c>
      <c r="T31" s="60">
        <f>MIN($T$6/100*F31,200)</f>
        <v>0.273</v>
      </c>
      <c r="U31" s="60">
        <f>MIN($U$6/100*F31,250)</f>
        <v>0.364</v>
      </c>
      <c r="V31" s="60">
        <v>0.2</v>
      </c>
      <c r="W31" s="60">
        <v>0.2</v>
      </c>
      <c r="X31" s="60">
        <v>0.6</v>
      </c>
      <c r="Y31" s="142">
        <f>IF(AND(D31&lt;49.85,G31&gt;0),$C$2*ABS(G31)/40000,(SUMPRODUCT(--(G31&gt;$S31:$U31),(G31-$S31:$U31),($V31:$X31)))*E31/40000)</f>
        <v>0</v>
      </c>
      <c r="Z31" s="141">
        <f>IF(AND(C31&gt;=50.1,G31&lt;0),($A$2)*ABS(G31)/40000,0)</f>
        <v>0</v>
      </c>
      <c r="AA31" s="67">
        <f>R31+Y31+Z31</f>
        <v>-3.44984475E-5</v>
      </c>
      <c r="AB31" s="139" t="str">
        <f>IF(AA31&gt;=0,AA31,"")</f>
        <v/>
      </c>
      <c r="AC31" s="76">
        <f>IF(AA31&lt;0,AA31,"")</f>
        <v>-3.44984475E-5</v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</v>
      </c>
      <c r="D32" s="73">
        <f>ROUND(C32,2)</f>
        <v>50</v>
      </c>
      <c r="E32" s="60">
        <v>303.01</v>
      </c>
      <c r="F32" s="61">
        <v>1.82</v>
      </c>
      <c r="G32" s="74">
        <v>-0.00759</v>
      </c>
      <c r="H32" s="63">
        <f>MAX(G32,-0.12*F32)</f>
        <v>-0.00759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-5.749614750000001E-5</v>
      </c>
      <c r="S32" s="60">
        <f>MIN($S$6/100*F32,150)</f>
        <v>0.2184</v>
      </c>
      <c r="T32" s="60">
        <f>MIN($T$6/100*F32,200)</f>
        <v>0.273</v>
      </c>
      <c r="U32" s="60">
        <f>MIN($U$6/100*F32,250)</f>
        <v>0.364</v>
      </c>
      <c r="V32" s="60">
        <v>0.2</v>
      </c>
      <c r="W32" s="60">
        <v>0.2</v>
      </c>
      <c r="X32" s="60">
        <v>0.6</v>
      </c>
      <c r="Y32" s="142">
        <f>IF(AND(D32&lt;49.85,G32&gt;0),$C$2*ABS(G32)/40000,(SUMPRODUCT(--(G32&gt;$S32:$U32),(G32-$S32:$U32),($V32:$X32)))*E32/40000)</f>
        <v>0</v>
      </c>
      <c r="Z32" s="141">
        <f>IF(AND(C32&gt;=50.1,G32&lt;0),($A$2)*ABS(G32)/40000,0)</f>
        <v>0</v>
      </c>
      <c r="AA32" s="67">
        <f>R32+Y32+Z32</f>
        <v>-5.749614750000001E-5</v>
      </c>
      <c r="AB32" s="139" t="str">
        <f>IF(AA32&gt;=0,AA32,"")</f>
        <v/>
      </c>
      <c r="AC32" s="76">
        <f>IF(AA32&lt;0,AA32,"")</f>
        <v>-5.749614750000001E-5</v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49.94</v>
      </c>
      <c r="D33" s="73">
        <f>ROUND(C33,2)</f>
        <v>49.94</v>
      </c>
      <c r="E33" s="60">
        <v>489.38</v>
      </c>
      <c r="F33" s="61">
        <v>1.82</v>
      </c>
      <c r="G33" s="74">
        <v>0.01206</v>
      </c>
      <c r="H33" s="63">
        <f>MAX(G33,-0.12*F33)</f>
        <v>0.01206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0.00014754807</v>
      </c>
      <c r="S33" s="60">
        <f>MIN($S$6/100*F33,150)</f>
        <v>0.2184</v>
      </c>
      <c r="T33" s="60">
        <f>MIN($T$6/100*F33,200)</f>
        <v>0.273</v>
      </c>
      <c r="U33" s="60">
        <f>MIN($U$6/100*F33,250)</f>
        <v>0.364</v>
      </c>
      <c r="V33" s="60">
        <v>0.2</v>
      </c>
      <c r="W33" s="60">
        <v>0.2</v>
      </c>
      <c r="X33" s="60">
        <v>0.6</v>
      </c>
      <c r="Y33" s="142">
        <f>IF(AND(D33&lt;49.85,G33&gt;0),$C$2*ABS(G33)/40000,(SUMPRODUCT(--(G33&gt;$S33:$U33),(G33-$S33:$U33),($V33:$X33)))*E33/40000)</f>
        <v>0</v>
      </c>
      <c r="Z33" s="141">
        <f>IF(AND(C33&gt;=50.1,G33&lt;0),($A$2)*ABS(G33)/40000,0)</f>
        <v>0</v>
      </c>
      <c r="AA33" s="67">
        <f>R33+Y33+Z33</f>
        <v>0.00014754807</v>
      </c>
      <c r="AB33" s="139">
        <f>IF(AA33&gt;=0,AA33,"")</f>
        <v>0.00014754807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49.94</v>
      </c>
      <c r="D34" s="73">
        <f>ROUND(C34,2)</f>
        <v>49.94</v>
      </c>
      <c r="E34" s="60">
        <v>489.38</v>
      </c>
      <c r="F34" s="61">
        <v>1.82</v>
      </c>
      <c r="G34" s="74">
        <v>-0.00759</v>
      </c>
      <c r="H34" s="63">
        <f>MAX(G34,-0.12*F34)</f>
        <v>-0.00759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-9.2859855E-5</v>
      </c>
      <c r="S34" s="60">
        <f>MIN($S$6/100*F34,150)</f>
        <v>0.2184</v>
      </c>
      <c r="T34" s="60">
        <f>MIN($T$6/100*F34,200)</f>
        <v>0.273</v>
      </c>
      <c r="U34" s="60">
        <f>MIN($U$6/100*F34,250)</f>
        <v>0.364</v>
      </c>
      <c r="V34" s="60">
        <v>0.2</v>
      </c>
      <c r="W34" s="60">
        <v>0.2</v>
      </c>
      <c r="X34" s="60">
        <v>0.6</v>
      </c>
      <c r="Y34" s="142">
        <f>IF(AND(D34&lt;49.85,G34&gt;0),$C$2*ABS(G34)/40000,(SUMPRODUCT(--(G34&gt;$S34:$U34),(G34-$S34:$U34),($V34:$X34)))*E34/40000)</f>
        <v>0</v>
      </c>
      <c r="Z34" s="141">
        <f>IF(AND(C34&gt;=50.1,G34&lt;0),($A$2)*ABS(G34)/40000,0)</f>
        <v>0</v>
      </c>
      <c r="AA34" s="67">
        <f>R34+Y34+Z34</f>
        <v>-9.2859855E-5</v>
      </c>
      <c r="AB34" s="139" t="str">
        <f>IF(AA34&gt;=0,AA34,"")</f>
        <v/>
      </c>
      <c r="AC34" s="76">
        <f>IF(AA34&lt;0,AA34,"")</f>
        <v>-9.2859855E-5</v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49.91</v>
      </c>
      <c r="D35" s="73">
        <f>ROUND(C35,2)</f>
        <v>49.91</v>
      </c>
      <c r="E35" s="60">
        <v>582.5700000000001</v>
      </c>
      <c r="F35" s="61">
        <v>1.82</v>
      </c>
      <c r="G35" s="74">
        <v>-0.00759</v>
      </c>
      <c r="H35" s="63">
        <f>MAX(G35,-0.12*F35)</f>
        <v>-0.00759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-0.0001105426575</v>
      </c>
      <c r="S35" s="60">
        <f>MIN($S$6/100*F35,150)</f>
        <v>0.2184</v>
      </c>
      <c r="T35" s="60">
        <f>MIN($T$6/100*F35,200)</f>
        <v>0.273</v>
      </c>
      <c r="U35" s="60">
        <f>MIN($U$6/100*F35,250)</f>
        <v>0.364</v>
      </c>
      <c r="V35" s="60">
        <v>0.2</v>
      </c>
      <c r="W35" s="60">
        <v>0.2</v>
      </c>
      <c r="X35" s="60">
        <v>0.6</v>
      </c>
      <c r="Y35" s="142">
        <f>IF(AND(D35&lt;49.85,G35&gt;0),$C$2*ABS(G35)/40000,(SUMPRODUCT(--(G35&gt;$S35:$U35),(G35-$S35:$U35),($V35:$X35)))*E35/40000)</f>
        <v>0</v>
      </c>
      <c r="Z35" s="141">
        <f>IF(AND(C35&gt;=50.1,G35&lt;0),($A$2)*ABS(G35)/40000,0)</f>
        <v>0</v>
      </c>
      <c r="AA35" s="67">
        <f>R35+Y35+Z35</f>
        <v>-0.0001105426575</v>
      </c>
      <c r="AB35" s="139" t="str">
        <f>IF(AA35&gt;=0,AA35,"")</f>
        <v/>
      </c>
      <c r="AC35" s="76">
        <f>IF(AA35&lt;0,AA35,"")</f>
        <v>-0.0001105426575</v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</v>
      </c>
      <c r="D36" s="73">
        <f>ROUND(C36,2)</f>
        <v>50</v>
      </c>
      <c r="E36" s="60">
        <v>303.01</v>
      </c>
      <c r="F36" s="61">
        <v>1.82</v>
      </c>
      <c r="G36" s="74">
        <v>-0.00759</v>
      </c>
      <c r="H36" s="63">
        <f>MAX(G36,-0.12*F36)</f>
        <v>-0.00759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-5.749614750000001E-5</v>
      </c>
      <c r="S36" s="60">
        <f>MIN($S$6/100*F36,150)</f>
        <v>0.2184</v>
      </c>
      <c r="T36" s="60">
        <f>MIN($T$6/100*F36,200)</f>
        <v>0.273</v>
      </c>
      <c r="U36" s="60">
        <f>MIN($U$6/100*F36,250)</f>
        <v>0.364</v>
      </c>
      <c r="V36" s="60">
        <v>0.2</v>
      </c>
      <c r="W36" s="60">
        <v>0.2</v>
      </c>
      <c r="X36" s="60">
        <v>0.6</v>
      </c>
      <c r="Y36" s="142">
        <f>IF(AND(D36&lt;49.85,G36&gt;0),$C$2*ABS(G36)/40000,(SUMPRODUCT(--(G36&gt;$S36:$U36),(G36-$S36:$U36),($V36:$X36)))*E36/40000)</f>
        <v>0</v>
      </c>
      <c r="Z36" s="141">
        <f>IF(AND(C36&gt;=50.1,G36&lt;0),($A$2)*ABS(G36)/40000,0)</f>
        <v>0</v>
      </c>
      <c r="AA36" s="67">
        <f>R36+Y36+Z36</f>
        <v>-5.749614750000001E-5</v>
      </c>
      <c r="AB36" s="139" t="str">
        <f>IF(AA36&gt;=0,AA36,"")</f>
        <v/>
      </c>
      <c r="AC36" s="76">
        <f>IF(AA36&lt;0,AA36,"")</f>
        <v>-5.749614750000001E-5</v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49.95</v>
      </c>
      <c r="D37" s="73">
        <f>ROUND(C37,2)</f>
        <v>49.95</v>
      </c>
      <c r="E37" s="60">
        <v>458.32</v>
      </c>
      <c r="F37" s="61">
        <v>1.82</v>
      </c>
      <c r="G37" s="74">
        <v>0.01206</v>
      </c>
      <c r="H37" s="63">
        <f>MAX(G37,-0.12*F37)</f>
        <v>0.01206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0.00013818348</v>
      </c>
      <c r="S37" s="60">
        <f>MIN($S$6/100*F37,150)</f>
        <v>0.2184</v>
      </c>
      <c r="T37" s="60">
        <f>MIN($T$6/100*F37,200)</f>
        <v>0.273</v>
      </c>
      <c r="U37" s="60">
        <f>MIN($U$6/100*F37,250)</f>
        <v>0.364</v>
      </c>
      <c r="V37" s="60">
        <v>0.2</v>
      </c>
      <c r="W37" s="60">
        <v>0.2</v>
      </c>
      <c r="X37" s="60">
        <v>0.6</v>
      </c>
      <c r="Y37" s="142">
        <f>IF(AND(D37&lt;49.85,G37&gt;0),$C$2*ABS(G37)/40000,(SUMPRODUCT(--(G37&gt;$S37:$U37),(G37-$S37:$U37),($V37:$X37)))*E37/40000)</f>
        <v>0</v>
      </c>
      <c r="Z37" s="141">
        <f>IF(AND(C37&gt;=50.1,G37&lt;0),($A$2)*ABS(G37)/40000,0)</f>
        <v>0</v>
      </c>
      <c r="AA37" s="67">
        <f>R37+Y37+Z37</f>
        <v>0.00013818348</v>
      </c>
      <c r="AB37" s="139">
        <f>IF(AA37&gt;=0,AA37,"")</f>
        <v>0.00013818348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50.03</v>
      </c>
      <c r="D38" s="73">
        <f>ROUND(C38,2)</f>
        <v>50.03</v>
      </c>
      <c r="E38" s="60">
        <v>121.2</v>
      </c>
      <c r="F38" s="61">
        <v>1.82</v>
      </c>
      <c r="G38" s="74">
        <v>-0.00759</v>
      </c>
      <c r="H38" s="63">
        <f>MAX(G38,-0.12*F38)</f>
        <v>-0.00759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-2.29977E-5</v>
      </c>
      <c r="S38" s="60">
        <f>MIN($S$6/100*F38,150)</f>
        <v>0.2184</v>
      </c>
      <c r="T38" s="60">
        <f>MIN($T$6/100*F38,200)</f>
        <v>0.273</v>
      </c>
      <c r="U38" s="60">
        <f>MIN($U$6/100*F38,250)</f>
        <v>0.364</v>
      </c>
      <c r="V38" s="60">
        <v>0.2</v>
      </c>
      <c r="W38" s="60">
        <v>0.2</v>
      </c>
      <c r="X38" s="60">
        <v>0.6</v>
      </c>
      <c r="Y38" s="142">
        <f>IF(AND(D38&lt;49.85,G38&gt;0),$C$2*ABS(G38)/40000,(SUMPRODUCT(--(G38&gt;$S38:$U38),(G38-$S38:$U38),($V38:$X38)))*E38/40000)</f>
        <v>0</v>
      </c>
      <c r="Z38" s="141">
        <f>IF(AND(C38&gt;=50.1,G38&lt;0),($A$2)*ABS(G38)/40000,0)</f>
        <v>0</v>
      </c>
      <c r="AA38" s="67">
        <f>R38+Y38+Z38</f>
        <v>-2.29977E-5</v>
      </c>
      <c r="AB38" s="139" t="str">
        <f>IF(AA38&gt;=0,AA38,"")</f>
        <v/>
      </c>
      <c r="AC38" s="76">
        <f>IF(AA38&lt;0,AA38,"")</f>
        <v>-2.29977E-5</v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121.2</v>
      </c>
      <c r="F39" s="61">
        <v>1.82</v>
      </c>
      <c r="G39" s="74">
        <v>-0.00759</v>
      </c>
      <c r="H39" s="63">
        <f>MAX(G39,-0.12*F39)</f>
        <v>-0.00759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-2.29977E-5</v>
      </c>
      <c r="S39" s="60">
        <f>MIN($S$6/100*F39,150)</f>
        <v>0.2184</v>
      </c>
      <c r="T39" s="60">
        <f>MIN($T$6/100*F39,200)</f>
        <v>0.273</v>
      </c>
      <c r="U39" s="60">
        <f>MIN($U$6/100*F39,250)</f>
        <v>0.364</v>
      </c>
      <c r="V39" s="60">
        <v>0.2</v>
      </c>
      <c r="W39" s="60">
        <v>0.2</v>
      </c>
      <c r="X39" s="60">
        <v>0.6</v>
      </c>
      <c r="Y39" s="142">
        <f>IF(AND(D39&lt;49.85,G39&gt;0),$C$2*ABS(G39)/40000,(SUMPRODUCT(--(G39&gt;$S39:$U39),(G39-$S39:$U39),($V39:$X39)))*E39/40000)</f>
        <v>0</v>
      </c>
      <c r="Z39" s="141">
        <f>IF(AND(C39&gt;=50.1,G39&lt;0),($A$2)*ABS(G39)/40000,0)</f>
        <v>0</v>
      </c>
      <c r="AA39" s="67">
        <f>R39+Y39+Z39</f>
        <v>-2.29977E-5</v>
      </c>
      <c r="AB39" s="139" t="str">
        <f>IF(AA39&gt;=0,AA39,"")</f>
        <v/>
      </c>
      <c r="AC39" s="76">
        <f>IF(AA39&lt;0,AA39,"")</f>
        <v>-2.29977E-5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50.01</v>
      </c>
      <c r="D40" s="73">
        <f>ROUND(C40,2)</f>
        <v>50.01</v>
      </c>
      <c r="E40" s="60">
        <v>242.41</v>
      </c>
      <c r="F40" s="61">
        <v>1.92</v>
      </c>
      <c r="G40" s="74">
        <v>0.03346</v>
      </c>
      <c r="H40" s="63">
        <f>MAX(G40,-0.12*F40)</f>
        <v>0.03346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0.000202775965</v>
      </c>
      <c r="S40" s="60">
        <f>MIN($S$6/100*F40,150)</f>
        <v>0.2304</v>
      </c>
      <c r="T40" s="60">
        <f>MIN($T$6/100*F40,200)</f>
        <v>0.288</v>
      </c>
      <c r="U40" s="60">
        <f>MIN($U$6/100*F40,250)</f>
        <v>0.384</v>
      </c>
      <c r="V40" s="60">
        <v>0.2</v>
      </c>
      <c r="W40" s="60">
        <v>0.2</v>
      </c>
      <c r="X40" s="60">
        <v>0.6</v>
      </c>
      <c r="Y40" s="142">
        <f>IF(AND(D40&lt;49.85,G40&gt;0),$C$2*ABS(G40)/40000,(SUMPRODUCT(--(G40&gt;$S40:$U40),(G40-$S40:$U40),($V40:$X40)))*E40/40000)</f>
        <v>0</v>
      </c>
      <c r="Z40" s="141">
        <f>IF(AND(C40&gt;=50.1,G40&lt;0),($A$2)*ABS(G40)/40000,0)</f>
        <v>0</v>
      </c>
      <c r="AA40" s="67">
        <f>R40+Y40+Z40</f>
        <v>0.000202775965</v>
      </c>
      <c r="AB40" s="139">
        <f>IF(AA40&gt;=0,AA40,"")</f>
        <v>0.000202775965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50.01</v>
      </c>
      <c r="D41" s="73">
        <f>ROUND(C41,2)</f>
        <v>50.01</v>
      </c>
      <c r="E41" s="60">
        <v>242.41</v>
      </c>
      <c r="F41" s="61">
        <v>1.92</v>
      </c>
      <c r="G41" s="74">
        <v>0.0138</v>
      </c>
      <c r="H41" s="63">
        <f>MAX(G41,-0.12*F41)</f>
        <v>0.0138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8.363144999999999E-5</v>
      </c>
      <c r="S41" s="60">
        <f>MIN($S$6/100*F41,150)</f>
        <v>0.2304</v>
      </c>
      <c r="T41" s="60">
        <f>MIN($T$6/100*F41,200)</f>
        <v>0.288</v>
      </c>
      <c r="U41" s="60">
        <f>MIN($U$6/100*F41,250)</f>
        <v>0.384</v>
      </c>
      <c r="V41" s="60">
        <v>0.2</v>
      </c>
      <c r="W41" s="60">
        <v>0.2</v>
      </c>
      <c r="X41" s="60">
        <v>0.6</v>
      </c>
      <c r="Y41" s="142">
        <f>IF(AND(D41&lt;49.85,G41&gt;0),$C$2*ABS(G41)/40000,(SUMPRODUCT(--(G41&gt;$S41:$U41),(G41-$S41:$U41),($V41:$X41)))*E41/40000)</f>
        <v>0</v>
      </c>
      <c r="Z41" s="141">
        <f>IF(AND(C41&gt;=50.1,G41&lt;0),($A$2)*ABS(G41)/40000,0)</f>
        <v>0</v>
      </c>
      <c r="AA41" s="67">
        <f>R41+Y41+Z41</f>
        <v>8.363144999999999E-5</v>
      </c>
      <c r="AB41" s="139">
        <f>IF(AA41&gt;=0,AA41,"")</f>
        <v>8.363144999999999E-5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50.01</v>
      </c>
      <c r="D42" s="73">
        <f>ROUND(C42,2)</f>
        <v>50.01</v>
      </c>
      <c r="E42" s="60">
        <v>242.41</v>
      </c>
      <c r="F42" s="61">
        <v>1.92</v>
      </c>
      <c r="G42" s="74">
        <v>-0.00585</v>
      </c>
      <c r="H42" s="63">
        <f>MAX(G42,-0.12*F42)</f>
        <v>-0.00585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-3.54524625E-5</v>
      </c>
      <c r="S42" s="60">
        <f>MIN($S$6/100*F42,150)</f>
        <v>0.2304</v>
      </c>
      <c r="T42" s="60">
        <f>MIN($T$6/100*F42,200)</f>
        <v>0.288</v>
      </c>
      <c r="U42" s="60">
        <f>MIN($U$6/100*F42,250)</f>
        <v>0.384</v>
      </c>
      <c r="V42" s="60">
        <v>0.2</v>
      </c>
      <c r="W42" s="60">
        <v>0.2</v>
      </c>
      <c r="X42" s="60">
        <v>0.6</v>
      </c>
      <c r="Y42" s="142">
        <f>IF(AND(D42&lt;49.85,G42&gt;0),$C$2*ABS(G42)/40000,(SUMPRODUCT(--(G42&gt;$S42:$U42),(G42-$S42:$U42),($V42:$X42)))*E42/40000)</f>
        <v>0</v>
      </c>
      <c r="Z42" s="141">
        <f>IF(AND(C42&gt;=50.1,G42&lt;0),($A$2)*ABS(G42)/40000,0)</f>
        <v>0</v>
      </c>
      <c r="AA42" s="67">
        <f>R42+Y42+Z42</f>
        <v>-3.54524625E-5</v>
      </c>
      <c r="AB42" s="139" t="str">
        <f>IF(AA42&gt;=0,AA42,"")</f>
        <v/>
      </c>
      <c r="AC42" s="76">
        <f>IF(AA42&lt;0,AA42,"")</f>
        <v>-3.54524625E-5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50.05</v>
      </c>
      <c r="D43" s="73">
        <f>ROUND(C43,2)</f>
        <v>50.05</v>
      </c>
      <c r="E43" s="60">
        <v>0</v>
      </c>
      <c r="F43" s="61">
        <v>1.92</v>
      </c>
      <c r="G43" s="74">
        <v>-0.00585</v>
      </c>
      <c r="H43" s="63">
        <f>MAX(G43,-0.12*F43)</f>
        <v>-0.00585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-0</v>
      </c>
      <c r="S43" s="60">
        <f>MIN($S$6/100*F43,150)</f>
        <v>0.2304</v>
      </c>
      <c r="T43" s="60">
        <f>MIN($T$6/100*F43,200)</f>
        <v>0.288</v>
      </c>
      <c r="U43" s="60">
        <f>MIN($U$6/100*F43,250)</f>
        <v>0.384</v>
      </c>
      <c r="V43" s="60">
        <v>0.2</v>
      </c>
      <c r="W43" s="60">
        <v>0.2</v>
      </c>
      <c r="X43" s="60">
        <v>0.6</v>
      </c>
      <c r="Y43" s="142">
        <f>IF(AND(D43&lt;49.85,G43&gt;0),$C$2*ABS(G43)/40000,(SUMPRODUCT(--(G43&gt;$S43:$U43),(G43-$S43:$U43),($V43:$X43)))*E43/40000)</f>
        <v>0</v>
      </c>
      <c r="Z43" s="141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50.01</v>
      </c>
      <c r="D44" s="73">
        <f>ROUND(C44,2)</f>
        <v>50.01</v>
      </c>
      <c r="E44" s="60">
        <v>242.41</v>
      </c>
      <c r="F44" s="61">
        <v>1.92</v>
      </c>
      <c r="G44" s="74">
        <v>0.0138</v>
      </c>
      <c r="H44" s="63">
        <f>MAX(G44,-0.12*F44)</f>
        <v>0.0138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8.363144999999999E-5</v>
      </c>
      <c r="S44" s="60">
        <f>MIN($S$6/100*F44,150)</f>
        <v>0.2304</v>
      </c>
      <c r="T44" s="60">
        <f>MIN($T$6/100*F44,200)</f>
        <v>0.288</v>
      </c>
      <c r="U44" s="60">
        <f>MIN($U$6/100*F44,250)</f>
        <v>0.384</v>
      </c>
      <c r="V44" s="60">
        <v>0.2</v>
      </c>
      <c r="W44" s="60">
        <v>0.2</v>
      </c>
      <c r="X44" s="60">
        <v>0.6</v>
      </c>
      <c r="Y44" s="142">
        <f>IF(AND(D44&lt;49.85,G44&gt;0),$C$2*ABS(G44)/40000,(SUMPRODUCT(--(G44&gt;$S44:$U44),(G44-$S44:$U44),($V44:$X44)))*E44/40000)</f>
        <v>0</v>
      </c>
      <c r="Z44" s="141">
        <f>IF(AND(C44&gt;=50.1,G44&lt;0),($A$2)*ABS(G44)/40000,0)</f>
        <v>0</v>
      </c>
      <c r="AA44" s="67">
        <f>R44+Y44+Z44</f>
        <v>8.363144999999999E-5</v>
      </c>
      <c r="AB44" s="139">
        <f>IF(AA44&gt;=0,AA44,"")</f>
        <v>8.363144999999999E-5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49.98</v>
      </c>
      <c r="D45" s="73">
        <f>ROUND(C45,2)</f>
        <v>49.98</v>
      </c>
      <c r="E45" s="60">
        <v>365.14</v>
      </c>
      <c r="F45" s="61">
        <v>1.92</v>
      </c>
      <c r="G45" s="74">
        <v>-0.00585</v>
      </c>
      <c r="H45" s="63">
        <f>MAX(G45,-0.12*F45)</f>
        <v>-0.00585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-5.3401725E-5</v>
      </c>
      <c r="S45" s="60">
        <f>MIN($S$6/100*F45,150)</f>
        <v>0.2304</v>
      </c>
      <c r="T45" s="60">
        <f>MIN($T$6/100*F45,200)</f>
        <v>0.288</v>
      </c>
      <c r="U45" s="60">
        <f>MIN($U$6/100*F45,250)</f>
        <v>0.384</v>
      </c>
      <c r="V45" s="60">
        <v>0.2</v>
      </c>
      <c r="W45" s="60">
        <v>0.2</v>
      </c>
      <c r="X45" s="60">
        <v>0.6</v>
      </c>
      <c r="Y45" s="142">
        <f>IF(AND(D45&lt;49.85,G45&gt;0),$C$2*ABS(G45)/40000,(SUMPRODUCT(--(G45&gt;$S45:$U45),(G45-$S45:$U45),($V45:$X45)))*E45/40000)</f>
        <v>0</v>
      </c>
      <c r="Z45" s="141">
        <f>IF(AND(C45&gt;=50.1,G45&lt;0),($A$2)*ABS(G45)/40000,0)</f>
        <v>0</v>
      </c>
      <c r="AA45" s="67">
        <f>R45+Y45+Z45</f>
        <v>-5.3401725E-5</v>
      </c>
      <c r="AB45" s="139" t="str">
        <f>IF(AA45&gt;=0,AA45,"")</f>
        <v/>
      </c>
      <c r="AC45" s="76">
        <f>IF(AA45&lt;0,AA45,"")</f>
        <v>-5.3401725E-5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49.98</v>
      </c>
      <c r="D46" s="73">
        <f>ROUND(C46,2)</f>
        <v>49.98</v>
      </c>
      <c r="E46" s="60">
        <v>365.14</v>
      </c>
      <c r="F46" s="61">
        <v>1.92</v>
      </c>
      <c r="G46" s="74">
        <v>-0.00585</v>
      </c>
      <c r="H46" s="63">
        <f>MAX(G46,-0.12*F46)</f>
        <v>-0.00585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-5.3401725E-5</v>
      </c>
      <c r="S46" s="60">
        <f>MIN($S$6/100*F46,150)</f>
        <v>0.2304</v>
      </c>
      <c r="T46" s="60">
        <f>MIN($T$6/100*F46,200)</f>
        <v>0.288</v>
      </c>
      <c r="U46" s="60">
        <f>MIN($U$6/100*F46,250)</f>
        <v>0.384</v>
      </c>
      <c r="V46" s="60">
        <v>0.2</v>
      </c>
      <c r="W46" s="60">
        <v>0.2</v>
      </c>
      <c r="X46" s="60">
        <v>0.6</v>
      </c>
      <c r="Y46" s="142">
        <f>IF(AND(D46&lt;49.85,G46&gt;0),$C$2*ABS(G46)/40000,(SUMPRODUCT(--(G46&gt;$S46:$U46),(G46-$S46:$U46),($V46:$X46)))*E46/40000)</f>
        <v>0</v>
      </c>
      <c r="Z46" s="141">
        <f>IF(AND(C46&gt;=50.1,G46&lt;0),($A$2)*ABS(G46)/40000,0)</f>
        <v>0</v>
      </c>
      <c r="AA46" s="67">
        <f>R46+Y46+Z46</f>
        <v>-5.3401725E-5</v>
      </c>
      <c r="AB46" s="139" t="str">
        <f>IF(AA46&gt;=0,AA46,"")</f>
        <v/>
      </c>
      <c r="AC46" s="76">
        <f>IF(AA46&lt;0,AA46,"")</f>
        <v>-5.3401725E-5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50.01</v>
      </c>
      <c r="D47" s="73">
        <f>ROUND(C47,2)</f>
        <v>50.01</v>
      </c>
      <c r="E47" s="60">
        <v>242.41</v>
      </c>
      <c r="F47" s="61">
        <v>1.92</v>
      </c>
      <c r="G47" s="74">
        <v>0.0138</v>
      </c>
      <c r="H47" s="63">
        <f>MAX(G47,-0.12*F47)</f>
        <v>0.0138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8.363144999999999E-5</v>
      </c>
      <c r="S47" s="60">
        <f>MIN($S$6/100*F47,150)</f>
        <v>0.2304</v>
      </c>
      <c r="T47" s="60">
        <f>MIN($T$6/100*F47,200)</f>
        <v>0.288</v>
      </c>
      <c r="U47" s="60">
        <f>MIN($U$6/100*F47,250)</f>
        <v>0.384</v>
      </c>
      <c r="V47" s="60">
        <v>0.2</v>
      </c>
      <c r="W47" s="60">
        <v>0.2</v>
      </c>
      <c r="X47" s="60">
        <v>0.6</v>
      </c>
      <c r="Y47" s="142">
        <f>IF(AND(D47&lt;49.85,G47&gt;0),$C$2*ABS(G47)/40000,(SUMPRODUCT(--(G47&gt;$S47:$U47),(G47-$S47:$U47),($V47:$X47)))*E47/40000)</f>
        <v>0</v>
      </c>
      <c r="Z47" s="141">
        <f>IF(AND(C47&gt;=50.1,G47&lt;0),($A$2)*ABS(G47)/40000,0)</f>
        <v>0</v>
      </c>
      <c r="AA47" s="67">
        <f>R47+Y47+Z47</f>
        <v>8.363144999999999E-5</v>
      </c>
      <c r="AB47" s="139">
        <f>IF(AA47&gt;=0,AA47,"")</f>
        <v>8.363144999999999E-5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50.02</v>
      </c>
      <c r="D48" s="73">
        <f>ROUND(C48,2)</f>
        <v>50.02</v>
      </c>
      <c r="E48" s="60">
        <v>181.81</v>
      </c>
      <c r="F48" s="61">
        <v>1.92</v>
      </c>
      <c r="G48" s="74">
        <v>-0.00585</v>
      </c>
      <c r="H48" s="63">
        <f>MAX(G48,-0.12*F48)</f>
        <v>-0.00585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-2.65897125E-5</v>
      </c>
      <c r="S48" s="60">
        <f>MIN($S$6/100*F48,150)</f>
        <v>0.2304</v>
      </c>
      <c r="T48" s="60">
        <f>MIN($T$6/100*F48,200)</f>
        <v>0.288</v>
      </c>
      <c r="U48" s="60">
        <f>MIN($U$6/100*F48,250)</f>
        <v>0.384</v>
      </c>
      <c r="V48" s="60">
        <v>0.2</v>
      </c>
      <c r="W48" s="60">
        <v>0.2</v>
      </c>
      <c r="X48" s="60">
        <v>0.6</v>
      </c>
      <c r="Y48" s="142">
        <f>IF(AND(D48&lt;49.85,G48&gt;0),$C$2*ABS(G48)/40000,(SUMPRODUCT(--(G48&gt;$S48:$U48),(G48-$S48:$U48),($V48:$X48)))*E48/40000)</f>
        <v>0</v>
      </c>
      <c r="Z48" s="141">
        <f>IF(AND(C48&gt;=50.1,G48&lt;0),($A$2)*ABS(G48)/40000,0)</f>
        <v>0</v>
      </c>
      <c r="AA48" s="67">
        <f>R48+Y48+Z48</f>
        <v>-2.65897125E-5</v>
      </c>
      <c r="AB48" s="139" t="str">
        <f>IF(AA48&gt;=0,AA48,"")</f>
        <v/>
      </c>
      <c r="AC48" s="76">
        <f>IF(AA48&lt;0,AA48,"")</f>
        <v>-2.65897125E-5</v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181.81</v>
      </c>
      <c r="F49" s="61">
        <v>1.92</v>
      </c>
      <c r="G49" s="74">
        <v>-0.00585</v>
      </c>
      <c r="H49" s="63">
        <f>MAX(G49,-0.12*F49)</f>
        <v>-0.00585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-2.65897125E-5</v>
      </c>
      <c r="S49" s="60">
        <f>MIN($S$6/100*F49,150)</f>
        <v>0.2304</v>
      </c>
      <c r="T49" s="60">
        <f>MIN($T$6/100*F49,200)</f>
        <v>0.288</v>
      </c>
      <c r="U49" s="60">
        <f>MIN($U$6/100*F49,250)</f>
        <v>0.384</v>
      </c>
      <c r="V49" s="60">
        <v>0.2</v>
      </c>
      <c r="W49" s="60">
        <v>0.2</v>
      </c>
      <c r="X49" s="60">
        <v>0.6</v>
      </c>
      <c r="Y49" s="142">
        <f>IF(AND(D49&lt;49.85,G49&gt;0),$C$2*ABS(G49)/40000,(SUMPRODUCT(--(G49&gt;$S49:$U49),(G49-$S49:$U49),($V49:$X49)))*E49/40000)</f>
        <v>0</v>
      </c>
      <c r="Z49" s="141">
        <f>IF(AND(C49&gt;=50.1,G49&lt;0),($A$2)*ABS(G49)/40000,0)</f>
        <v>0</v>
      </c>
      <c r="AA49" s="67">
        <f>R49+Y49+Z49</f>
        <v>-2.65897125E-5</v>
      </c>
      <c r="AB49" s="139" t="str">
        <f>IF(AA49&gt;=0,AA49,"")</f>
        <v/>
      </c>
      <c r="AC49" s="76">
        <f>IF(AA49&lt;0,AA49,"")</f>
        <v>-2.65897125E-5</v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49.98</v>
      </c>
      <c r="D50" s="73">
        <f>ROUND(C50,2)</f>
        <v>49.98</v>
      </c>
      <c r="E50" s="60">
        <v>365.14</v>
      </c>
      <c r="F50" s="61">
        <v>1.92</v>
      </c>
      <c r="G50" s="74">
        <v>0.0138</v>
      </c>
      <c r="H50" s="63">
        <f>MAX(G50,-0.12*F50)</f>
        <v>0.0138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0.0001259733</v>
      </c>
      <c r="S50" s="60">
        <f>MIN($S$6/100*F50,150)</f>
        <v>0.2304</v>
      </c>
      <c r="T50" s="60">
        <f>MIN($T$6/100*F50,200)</f>
        <v>0.288</v>
      </c>
      <c r="U50" s="60">
        <f>MIN($U$6/100*F50,250)</f>
        <v>0.384</v>
      </c>
      <c r="V50" s="60">
        <v>0.2</v>
      </c>
      <c r="W50" s="60">
        <v>0.2</v>
      </c>
      <c r="X50" s="60">
        <v>0.6</v>
      </c>
      <c r="Y50" s="142">
        <f>IF(AND(D50&lt;49.85,G50&gt;0),$C$2*ABS(G50)/40000,(SUMPRODUCT(--(G50&gt;$S50:$U50),(G50-$S50:$U50),($V50:$X50)))*E50/40000)</f>
        <v>0</v>
      </c>
      <c r="Z50" s="141">
        <f>IF(AND(C50&gt;=50.1,G50&lt;0),($A$2)*ABS(G50)/40000,0)</f>
        <v>0</v>
      </c>
      <c r="AA50" s="67">
        <f>R50+Y50+Z50</f>
        <v>0.0001259733</v>
      </c>
      <c r="AB50" s="139">
        <f>IF(AA50&gt;=0,AA50,"")</f>
        <v>0.0001259733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49.98</v>
      </c>
      <c r="D51" s="73">
        <f>ROUND(C51,2)</f>
        <v>49.98</v>
      </c>
      <c r="E51" s="60">
        <v>365.14</v>
      </c>
      <c r="F51" s="61">
        <v>1.92</v>
      </c>
      <c r="G51" s="74">
        <v>-0.00585</v>
      </c>
      <c r="H51" s="63">
        <f>MAX(G51,-0.12*F51)</f>
        <v>-0.00585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-5.3401725E-5</v>
      </c>
      <c r="S51" s="60">
        <f>MIN($S$6/100*F51,150)</f>
        <v>0.2304</v>
      </c>
      <c r="T51" s="60">
        <f>MIN($T$6/100*F51,200)</f>
        <v>0.288</v>
      </c>
      <c r="U51" s="60">
        <f>MIN($U$6/100*F51,250)</f>
        <v>0.384</v>
      </c>
      <c r="V51" s="60">
        <v>0.2</v>
      </c>
      <c r="W51" s="60">
        <v>0.2</v>
      </c>
      <c r="X51" s="60">
        <v>0.6</v>
      </c>
      <c r="Y51" s="142">
        <f>IF(AND(D51&lt;49.85,G51&gt;0),$C$2*ABS(G51)/40000,(SUMPRODUCT(--(G51&gt;$S51:$U51),(G51-$S51:$U51),($V51:$X51)))*E51/40000)</f>
        <v>0</v>
      </c>
      <c r="Z51" s="141">
        <f>IF(AND(C51&gt;=50.1,G51&lt;0),($A$2)*ABS(G51)/40000,0)</f>
        <v>0</v>
      </c>
      <c r="AA51" s="67">
        <f>R51+Y51+Z51</f>
        <v>-5.3401725E-5</v>
      </c>
      <c r="AB51" s="139" t="str">
        <f>IF(AA51&gt;=0,AA51,"")</f>
        <v/>
      </c>
      <c r="AC51" s="76">
        <f>IF(AA51&lt;0,AA51,"")</f>
        <v>-5.3401725E-5</v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49.99</v>
      </c>
      <c r="D52" s="73">
        <f>ROUND(C52,2)</f>
        <v>49.99</v>
      </c>
      <c r="E52" s="60">
        <v>334.07</v>
      </c>
      <c r="F52" s="61">
        <v>1.92</v>
      </c>
      <c r="G52" s="74">
        <v>-0.00585</v>
      </c>
      <c r="H52" s="63">
        <f>MAX(G52,-0.12*F52)</f>
        <v>-0.00585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-4.88577375E-5</v>
      </c>
      <c r="S52" s="60">
        <f>MIN($S$6/100*F52,150)</f>
        <v>0.2304</v>
      </c>
      <c r="T52" s="60">
        <f>MIN($T$6/100*F52,200)</f>
        <v>0.288</v>
      </c>
      <c r="U52" s="60">
        <f>MIN($U$6/100*F52,250)</f>
        <v>0.384</v>
      </c>
      <c r="V52" s="60">
        <v>0.2</v>
      </c>
      <c r="W52" s="60">
        <v>0.2</v>
      </c>
      <c r="X52" s="60">
        <v>0.6</v>
      </c>
      <c r="Y52" s="142">
        <f>IF(AND(D52&lt;49.85,G52&gt;0),$C$2*ABS(G52)/40000,(SUMPRODUCT(--(G52&gt;$S52:$U52),(G52-$S52:$U52),($V52:$X52)))*E52/40000)</f>
        <v>0</v>
      </c>
      <c r="Z52" s="141">
        <f>IF(AND(C52&gt;=50.1,G52&lt;0),($A$2)*ABS(G52)/40000,0)</f>
        <v>0</v>
      </c>
      <c r="AA52" s="67">
        <f>R52+Y52+Z52</f>
        <v>-4.88577375E-5</v>
      </c>
      <c r="AB52" s="139" t="str">
        <f>IF(AA52&gt;=0,AA52,"")</f>
        <v/>
      </c>
      <c r="AC52" s="76">
        <f>IF(AA52&lt;0,AA52,"")</f>
        <v>-4.88577375E-5</v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50.01</v>
      </c>
      <c r="D53" s="73">
        <f>ROUND(C53,2)</f>
        <v>50.01</v>
      </c>
      <c r="E53" s="60">
        <v>242.41</v>
      </c>
      <c r="F53" s="61">
        <v>1.92</v>
      </c>
      <c r="G53" s="74">
        <v>0.0138</v>
      </c>
      <c r="H53" s="63">
        <f>MAX(G53,-0.12*F53)</f>
        <v>0.0138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8.363144999999999E-5</v>
      </c>
      <c r="S53" s="60">
        <f>MIN($S$6/100*F53,150)</f>
        <v>0.2304</v>
      </c>
      <c r="T53" s="60">
        <f>MIN($T$6/100*F53,200)</f>
        <v>0.288</v>
      </c>
      <c r="U53" s="60">
        <f>MIN($U$6/100*F53,250)</f>
        <v>0.384</v>
      </c>
      <c r="V53" s="60">
        <v>0.2</v>
      </c>
      <c r="W53" s="60">
        <v>0.2</v>
      </c>
      <c r="X53" s="60">
        <v>0.6</v>
      </c>
      <c r="Y53" s="142">
        <f>IF(AND(D53&lt;49.85,G53&gt;0),$C$2*ABS(G53)/40000,(SUMPRODUCT(--(G53&gt;$S53:$U53),(G53-$S53:$U53),($V53:$X53)))*E53/40000)</f>
        <v>0</v>
      </c>
      <c r="Z53" s="141">
        <f>IF(AND(C53&gt;=50.1,G53&lt;0),($A$2)*ABS(G53)/40000,0)</f>
        <v>0</v>
      </c>
      <c r="AA53" s="67">
        <f>R53+Y53+Z53</f>
        <v>8.363144999999999E-5</v>
      </c>
      <c r="AB53" s="139">
        <f>IF(AA53&gt;=0,AA53,"")</f>
        <v>8.363144999999999E-5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121.2</v>
      </c>
      <c r="F54" s="61">
        <v>1.92</v>
      </c>
      <c r="G54" s="74">
        <v>-0.00585</v>
      </c>
      <c r="H54" s="63">
        <f>MAX(G54,-0.12*F54)</f>
        <v>-0.00585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-1.77255E-5</v>
      </c>
      <c r="S54" s="60">
        <f>MIN($S$6/100*F54,150)</f>
        <v>0.2304</v>
      </c>
      <c r="T54" s="60">
        <f>MIN($T$6/100*F54,200)</f>
        <v>0.288</v>
      </c>
      <c r="U54" s="60">
        <f>MIN($U$6/100*F54,250)</f>
        <v>0.384</v>
      </c>
      <c r="V54" s="60">
        <v>0.2</v>
      </c>
      <c r="W54" s="60">
        <v>0.2</v>
      </c>
      <c r="X54" s="60">
        <v>0.6</v>
      </c>
      <c r="Y54" s="142">
        <f>IF(AND(D54&lt;49.85,G54&gt;0),$C$2*ABS(G54)/40000,(SUMPRODUCT(--(G54&gt;$S54:$U54),(G54-$S54:$U54),($V54:$X54)))*E54/40000)</f>
        <v>0</v>
      </c>
      <c r="Z54" s="141">
        <f>IF(AND(C54&gt;=50.1,G54&lt;0),($A$2)*ABS(G54)/40000,0)</f>
        <v>0</v>
      </c>
      <c r="AA54" s="67">
        <f>R54+Y54+Z54</f>
        <v>-1.77255E-5</v>
      </c>
      <c r="AB54" s="139" t="str">
        <f>IF(AA54&gt;=0,AA54,"")</f>
        <v/>
      </c>
      <c r="AC54" s="76">
        <f>IF(AA54&lt;0,AA54,"")</f>
        <v>-1.77255E-5</v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50.05</v>
      </c>
      <c r="D55" s="73">
        <f>ROUND(C55,2)</f>
        <v>50.05</v>
      </c>
      <c r="E55" s="60">
        <v>0</v>
      </c>
      <c r="F55" s="61">
        <v>1.92</v>
      </c>
      <c r="G55" s="74">
        <v>0.0138</v>
      </c>
      <c r="H55" s="63">
        <f>MAX(G55,-0.12*F55)</f>
        <v>0.0138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0.2304</v>
      </c>
      <c r="T55" s="60">
        <f>MIN($T$6/100*F55,200)</f>
        <v>0.288</v>
      </c>
      <c r="U55" s="60">
        <f>MIN($U$6/100*F55,250)</f>
        <v>0.384</v>
      </c>
      <c r="V55" s="60">
        <v>0.2</v>
      </c>
      <c r="W55" s="60">
        <v>0.2</v>
      </c>
      <c r="X55" s="60">
        <v>0.6</v>
      </c>
      <c r="Y55" s="142">
        <f>IF(AND(D55&lt;49.85,G55&gt;0),$C$2*ABS(G55)/40000,(SUMPRODUCT(--(G55&gt;$S55:$U55),(G55-$S55:$U55),($V55:$X55)))*E55/40000)</f>
        <v>0</v>
      </c>
      <c r="Z55" s="141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49.98</v>
      </c>
      <c r="D56" s="73">
        <f>ROUND(C56,2)</f>
        <v>49.98</v>
      </c>
      <c r="E56" s="60">
        <v>365.14</v>
      </c>
      <c r="F56" s="61">
        <v>1.92</v>
      </c>
      <c r="G56" s="74">
        <v>0.0138</v>
      </c>
      <c r="H56" s="63">
        <f>MAX(G56,-0.12*F56)</f>
        <v>0.0138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0.0001259733</v>
      </c>
      <c r="S56" s="60">
        <f>MIN($S$6/100*F56,150)</f>
        <v>0.2304</v>
      </c>
      <c r="T56" s="60">
        <f>MIN($T$6/100*F56,200)</f>
        <v>0.288</v>
      </c>
      <c r="U56" s="60">
        <f>MIN($U$6/100*F56,250)</f>
        <v>0.384</v>
      </c>
      <c r="V56" s="60">
        <v>0.2</v>
      </c>
      <c r="W56" s="60">
        <v>0.2</v>
      </c>
      <c r="X56" s="60">
        <v>0.6</v>
      </c>
      <c r="Y56" s="142">
        <f>IF(AND(D56&lt;49.85,G56&gt;0),$C$2*ABS(G56)/40000,(SUMPRODUCT(--(G56&gt;$S56:$U56),(G56-$S56:$U56),($V56:$X56)))*E56/40000)</f>
        <v>0</v>
      </c>
      <c r="Z56" s="141">
        <f>IF(AND(C56&gt;=50.1,G56&lt;0),($A$2)*ABS(G56)/40000,0)</f>
        <v>0</v>
      </c>
      <c r="AA56" s="67">
        <f>R56+Y56+Z56</f>
        <v>0.0001259733</v>
      </c>
      <c r="AB56" s="139">
        <f>IF(AA56&gt;=0,AA56,"")</f>
        <v>0.0001259733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49.87</v>
      </c>
      <c r="D57" s="73">
        <f>ROUND(C57,2)</f>
        <v>49.87</v>
      </c>
      <c r="E57" s="60">
        <v>706.8099999999999</v>
      </c>
      <c r="F57" s="61">
        <v>1.92</v>
      </c>
      <c r="G57" s="74">
        <v>-0.00585</v>
      </c>
      <c r="H57" s="63">
        <f>MAX(G57,-0.12*F57)</f>
        <v>-0.00585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-0.0001033709625</v>
      </c>
      <c r="S57" s="60">
        <f>MIN($S$6/100*F57,150)</f>
        <v>0.2304</v>
      </c>
      <c r="T57" s="60">
        <f>MIN($T$6/100*F57,200)</f>
        <v>0.288</v>
      </c>
      <c r="U57" s="60">
        <f>MIN($U$6/100*F57,250)</f>
        <v>0.384</v>
      </c>
      <c r="V57" s="60">
        <v>0.2</v>
      </c>
      <c r="W57" s="60">
        <v>0.2</v>
      </c>
      <c r="X57" s="60">
        <v>0.6</v>
      </c>
      <c r="Y57" s="142">
        <f>IF(AND(D57&lt;49.85,G57&gt;0),$C$2*ABS(G57)/40000,(SUMPRODUCT(--(G57&gt;$S57:$U57),(G57-$S57:$U57),($V57:$X57)))*E57/40000)</f>
        <v>0</v>
      </c>
      <c r="Z57" s="141">
        <f>IF(AND(C57&gt;=50.1,G57&lt;0),($A$2)*ABS(G57)/40000,0)</f>
        <v>0</v>
      </c>
      <c r="AA57" s="67">
        <f>R57+Y57+Z57</f>
        <v>-0.0001033709625</v>
      </c>
      <c r="AB57" s="139" t="str">
        <f>IF(AA57&gt;=0,AA57,"")</f>
        <v/>
      </c>
      <c r="AC57" s="76">
        <f>IF(AA57&lt;0,AA57,"")</f>
        <v>-0.0001033709625</v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49.91</v>
      </c>
      <c r="D58" s="73">
        <f>ROUND(C58,2)</f>
        <v>49.91</v>
      </c>
      <c r="E58" s="60">
        <v>582.5700000000001</v>
      </c>
      <c r="F58" s="61">
        <v>1.92</v>
      </c>
      <c r="G58" s="74">
        <v>-0.00585</v>
      </c>
      <c r="H58" s="63">
        <f>MAX(G58,-0.12*F58)</f>
        <v>-0.00585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-8.520086250000001E-5</v>
      </c>
      <c r="S58" s="60">
        <f>MIN($S$6/100*F58,150)</f>
        <v>0.2304</v>
      </c>
      <c r="T58" s="60">
        <f>MIN($T$6/100*F58,200)</f>
        <v>0.288</v>
      </c>
      <c r="U58" s="60">
        <f>MIN($U$6/100*F58,250)</f>
        <v>0.384</v>
      </c>
      <c r="V58" s="60">
        <v>0.2</v>
      </c>
      <c r="W58" s="60">
        <v>0.2</v>
      </c>
      <c r="X58" s="60">
        <v>0.6</v>
      </c>
      <c r="Y58" s="142">
        <f>IF(AND(D58&lt;49.85,G58&gt;0),$C$2*ABS(G58)/40000,(SUMPRODUCT(--(G58&gt;$S58:$U58),(G58-$S58:$U58),($V58:$X58)))*E58/40000)</f>
        <v>0</v>
      </c>
      <c r="Z58" s="141">
        <f>IF(AND(C58&gt;=50.1,G58&lt;0),($A$2)*ABS(G58)/40000,0)</f>
        <v>0</v>
      </c>
      <c r="AA58" s="67">
        <f>R58+Y58+Z58</f>
        <v>-8.520086250000001E-5</v>
      </c>
      <c r="AB58" s="139" t="str">
        <f>IF(AA58&gt;=0,AA58,"")</f>
        <v/>
      </c>
      <c r="AC58" s="76">
        <f>IF(AA58&lt;0,AA58,"")</f>
        <v>-8.520086250000001E-5</v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49.96</v>
      </c>
      <c r="D59" s="73">
        <f>ROUND(C59,2)</f>
        <v>49.96</v>
      </c>
      <c r="E59" s="60">
        <v>427.26</v>
      </c>
      <c r="F59" s="61">
        <v>1.92</v>
      </c>
      <c r="G59" s="74">
        <v>0.0138</v>
      </c>
      <c r="H59" s="63">
        <f>MAX(G59,-0.12*F59)</f>
        <v>0.0138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0.0001474047</v>
      </c>
      <c r="S59" s="60">
        <f>MIN($S$6/100*F59,150)</f>
        <v>0.2304</v>
      </c>
      <c r="T59" s="60">
        <f>MIN($T$6/100*F59,200)</f>
        <v>0.288</v>
      </c>
      <c r="U59" s="60">
        <f>MIN($U$6/100*F59,250)</f>
        <v>0.384</v>
      </c>
      <c r="V59" s="60">
        <v>0.2</v>
      </c>
      <c r="W59" s="60">
        <v>0.2</v>
      </c>
      <c r="X59" s="60">
        <v>0.6</v>
      </c>
      <c r="Y59" s="142">
        <f>IF(AND(D59&lt;49.85,G59&gt;0),$C$2*ABS(G59)/40000,(SUMPRODUCT(--(G59&gt;$S59:$U59),(G59-$S59:$U59),($V59:$X59)))*E59/40000)</f>
        <v>0</v>
      </c>
      <c r="Z59" s="141">
        <f>IF(AND(C59&gt;=50.1,G59&lt;0),($A$2)*ABS(G59)/40000,0)</f>
        <v>0</v>
      </c>
      <c r="AA59" s="67">
        <f>R59+Y59+Z59</f>
        <v>0.0001474047</v>
      </c>
      <c r="AB59" s="139">
        <f>IF(AA59&gt;=0,AA59,"")</f>
        <v>0.0001474047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49.93</v>
      </c>
      <c r="D60" s="73">
        <f>ROUND(C60,2)</f>
        <v>49.93</v>
      </c>
      <c r="E60" s="60">
        <v>520.4400000000001</v>
      </c>
      <c r="F60" s="61">
        <v>1.92</v>
      </c>
      <c r="G60" s="74">
        <v>0.0138</v>
      </c>
      <c r="H60" s="63">
        <f>MAX(G60,-0.12*F60)</f>
        <v>0.0138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0.0001795518</v>
      </c>
      <c r="S60" s="60">
        <f>MIN($S$6/100*F60,150)</f>
        <v>0.2304</v>
      </c>
      <c r="T60" s="60">
        <f>MIN($T$6/100*F60,200)</f>
        <v>0.288</v>
      </c>
      <c r="U60" s="60">
        <f>MIN($U$6/100*F60,250)</f>
        <v>0.384</v>
      </c>
      <c r="V60" s="60">
        <v>0.2</v>
      </c>
      <c r="W60" s="60">
        <v>0.2</v>
      </c>
      <c r="X60" s="60">
        <v>0.6</v>
      </c>
      <c r="Y60" s="142">
        <f>IF(AND(D60&lt;49.85,G60&gt;0),$C$2*ABS(G60)/40000,(SUMPRODUCT(--(G60&gt;$S60:$U60),(G60-$S60:$U60),($V60:$X60)))*E60/40000)</f>
        <v>0</v>
      </c>
      <c r="Z60" s="141">
        <f>IF(AND(C60&gt;=50.1,G60&lt;0),($A$2)*ABS(G60)/40000,0)</f>
        <v>0</v>
      </c>
      <c r="AA60" s="67">
        <f>R60+Y60+Z60</f>
        <v>0.0001795518</v>
      </c>
      <c r="AB60" s="139">
        <f>IF(AA60&gt;=0,AA60,"")</f>
        <v>0.0001795518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50.03</v>
      </c>
      <c r="D61" s="73">
        <f>ROUND(C61,2)</f>
        <v>50.03</v>
      </c>
      <c r="E61" s="60">
        <v>121.2</v>
      </c>
      <c r="F61" s="61">
        <v>1.92</v>
      </c>
      <c r="G61" s="74">
        <v>0.0138</v>
      </c>
      <c r="H61" s="63">
        <f>MAX(G61,-0.12*F61)</f>
        <v>0.0138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4.1814E-5</v>
      </c>
      <c r="S61" s="60">
        <f>MIN($S$6/100*F61,150)</f>
        <v>0.2304</v>
      </c>
      <c r="T61" s="60">
        <f>MIN($T$6/100*F61,200)</f>
        <v>0.288</v>
      </c>
      <c r="U61" s="60">
        <f>MIN($U$6/100*F61,250)</f>
        <v>0.384</v>
      </c>
      <c r="V61" s="60">
        <v>0.2</v>
      </c>
      <c r="W61" s="60">
        <v>0.2</v>
      </c>
      <c r="X61" s="60">
        <v>0.6</v>
      </c>
      <c r="Y61" s="142">
        <f>IF(AND(D61&lt;49.85,G61&gt;0),$C$2*ABS(G61)/40000,(SUMPRODUCT(--(G61&gt;$S61:$U61),(G61-$S61:$U61),($V61:$X61)))*E61/40000)</f>
        <v>0</v>
      </c>
      <c r="Z61" s="141">
        <f>IF(AND(C61&gt;=50.1,G61&lt;0),($A$2)*ABS(G61)/40000,0)</f>
        <v>0</v>
      </c>
      <c r="AA61" s="67">
        <f>R61+Y61+Z61</f>
        <v>4.1814E-5</v>
      </c>
      <c r="AB61" s="139">
        <f>IF(AA61&gt;=0,AA61,"")</f>
        <v>4.1814E-5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49.97</v>
      </c>
      <c r="D62" s="73">
        <f>ROUND(C62,2)</f>
        <v>49.97</v>
      </c>
      <c r="E62" s="60">
        <v>396.2</v>
      </c>
      <c r="F62" s="61">
        <v>1.92</v>
      </c>
      <c r="G62" s="74">
        <v>-0.00585</v>
      </c>
      <c r="H62" s="63">
        <f>MAX(G62,-0.12*F62)</f>
        <v>-0.00585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-5.794425E-5</v>
      </c>
      <c r="S62" s="60">
        <f>MIN($S$6/100*F62,150)</f>
        <v>0.2304</v>
      </c>
      <c r="T62" s="60">
        <f>MIN($T$6/100*F62,200)</f>
        <v>0.288</v>
      </c>
      <c r="U62" s="60">
        <f>MIN($U$6/100*F62,250)</f>
        <v>0.384</v>
      </c>
      <c r="V62" s="60">
        <v>0.2</v>
      </c>
      <c r="W62" s="60">
        <v>0.2</v>
      </c>
      <c r="X62" s="60">
        <v>0.6</v>
      </c>
      <c r="Y62" s="142">
        <f>IF(AND(D62&lt;49.85,G62&gt;0),$C$2*ABS(G62)/40000,(SUMPRODUCT(--(G62&gt;$S62:$U62),(G62-$S62:$U62),($V62:$X62)))*E62/40000)</f>
        <v>0</v>
      </c>
      <c r="Z62" s="141">
        <f>IF(AND(C62&gt;=50.1,G62&lt;0),($A$2)*ABS(G62)/40000,0)</f>
        <v>0</v>
      </c>
      <c r="AA62" s="67">
        <f>R62+Y62+Z62</f>
        <v>-5.794425E-5</v>
      </c>
      <c r="AB62" s="139" t="str">
        <f>IF(AA62&gt;=0,AA62,"")</f>
        <v/>
      </c>
      <c r="AC62" s="76">
        <f>IF(AA62&lt;0,AA62,"")</f>
        <v>-5.794425E-5</v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</v>
      </c>
      <c r="D63" s="73">
        <f>ROUND(C63,2)</f>
        <v>50</v>
      </c>
      <c r="E63" s="60">
        <v>303.01</v>
      </c>
      <c r="F63" s="61">
        <v>1.92</v>
      </c>
      <c r="G63" s="74">
        <v>0.0138</v>
      </c>
      <c r="H63" s="63">
        <f>MAX(G63,-0.12*F63)</f>
        <v>0.0138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0.00010453845</v>
      </c>
      <c r="S63" s="60">
        <f>MIN($S$6/100*F63,150)</f>
        <v>0.2304</v>
      </c>
      <c r="T63" s="60">
        <f>MIN($T$6/100*F63,200)</f>
        <v>0.288</v>
      </c>
      <c r="U63" s="60">
        <f>MIN($U$6/100*F63,250)</f>
        <v>0.384</v>
      </c>
      <c r="V63" s="60">
        <v>0.2</v>
      </c>
      <c r="W63" s="60">
        <v>0.2</v>
      </c>
      <c r="X63" s="60">
        <v>0.6</v>
      </c>
      <c r="Y63" s="142">
        <f>IF(AND(D63&lt;49.85,G63&gt;0),$C$2*ABS(G63)/40000,(SUMPRODUCT(--(G63&gt;$S63:$U63),(G63-$S63:$U63),($V63:$X63)))*E63/40000)</f>
        <v>0</v>
      </c>
      <c r="Z63" s="141">
        <f>IF(AND(C63&gt;=50.1,G63&lt;0),($A$2)*ABS(G63)/40000,0)</f>
        <v>0</v>
      </c>
      <c r="AA63" s="67">
        <f>R63+Y63+Z63</f>
        <v>0.00010453845</v>
      </c>
      <c r="AB63" s="139">
        <f>IF(AA63&gt;=0,AA63,"")</f>
        <v>0.00010453845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49.95</v>
      </c>
      <c r="D64" s="73">
        <f>ROUND(C64,2)</f>
        <v>49.95</v>
      </c>
      <c r="E64" s="60">
        <v>458.32</v>
      </c>
      <c r="F64" s="61">
        <v>1.92</v>
      </c>
      <c r="G64" s="74">
        <v>0.0138</v>
      </c>
      <c r="H64" s="63">
        <f>MAX(G64,-0.12*F64)</f>
        <v>0.0138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0.0001581204</v>
      </c>
      <c r="S64" s="60">
        <f>MIN($S$6/100*F64,150)</f>
        <v>0.2304</v>
      </c>
      <c r="T64" s="60">
        <f>MIN($T$6/100*F64,200)</f>
        <v>0.288</v>
      </c>
      <c r="U64" s="60">
        <f>MIN($U$6/100*F64,250)</f>
        <v>0.384</v>
      </c>
      <c r="V64" s="60">
        <v>0.2</v>
      </c>
      <c r="W64" s="60">
        <v>0.2</v>
      </c>
      <c r="X64" s="60">
        <v>0.6</v>
      </c>
      <c r="Y64" s="142">
        <f>IF(AND(D64&lt;49.85,G64&gt;0),$C$2*ABS(G64)/40000,(SUMPRODUCT(--(G64&gt;$S64:$U64),(G64-$S64:$U64),($V64:$X64)))*E64/40000)</f>
        <v>0</v>
      </c>
      <c r="Z64" s="141">
        <f>IF(AND(C64&gt;=50.1,G64&lt;0),($A$2)*ABS(G64)/40000,0)</f>
        <v>0</v>
      </c>
      <c r="AA64" s="67">
        <f>R64+Y64+Z64</f>
        <v>0.0001581204</v>
      </c>
      <c r="AB64" s="139">
        <f>IF(AA64&gt;=0,AA64,"")</f>
        <v>0.0001581204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49.86</v>
      </c>
      <c r="D65" s="73">
        <f>ROUND(C65,2)</f>
        <v>49.86</v>
      </c>
      <c r="E65" s="60">
        <v>737.88</v>
      </c>
      <c r="F65" s="61">
        <v>1.92</v>
      </c>
      <c r="G65" s="74">
        <v>-0.00585</v>
      </c>
      <c r="H65" s="63">
        <f>MAX(G65,-0.12*F65)</f>
        <v>-0.00585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-0.00010791495</v>
      </c>
      <c r="S65" s="60">
        <f>MIN($S$6/100*F65,150)</f>
        <v>0.2304</v>
      </c>
      <c r="T65" s="60">
        <f>MIN($T$6/100*F65,200)</f>
        <v>0.288</v>
      </c>
      <c r="U65" s="60">
        <f>MIN($U$6/100*F65,250)</f>
        <v>0.384</v>
      </c>
      <c r="V65" s="60">
        <v>0.2</v>
      </c>
      <c r="W65" s="60">
        <v>0.2</v>
      </c>
      <c r="X65" s="60">
        <v>0.6</v>
      </c>
      <c r="Y65" s="142">
        <f>IF(AND(D65&lt;49.85,G65&gt;0),$C$2*ABS(G65)/40000,(SUMPRODUCT(--(G65&gt;$S65:$U65),(G65-$S65:$U65),($V65:$X65)))*E65/40000)</f>
        <v>0</v>
      </c>
      <c r="Z65" s="141">
        <f>IF(AND(C65&gt;=50.1,G65&lt;0),($A$2)*ABS(G65)/40000,0)</f>
        <v>0</v>
      </c>
      <c r="AA65" s="67">
        <f>R65+Y65+Z65</f>
        <v>-0.00010791495</v>
      </c>
      <c r="AB65" s="139" t="str">
        <f>IF(AA65&gt;=0,AA65,"")</f>
        <v/>
      </c>
      <c r="AC65" s="76">
        <f>IF(AA65&lt;0,AA65,"")</f>
        <v>-0.00010791495</v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50.01</v>
      </c>
      <c r="D66" s="73">
        <f>ROUND(C66,2)</f>
        <v>50.01</v>
      </c>
      <c r="E66" s="60">
        <v>242.41</v>
      </c>
      <c r="F66" s="61">
        <v>1.92</v>
      </c>
      <c r="G66" s="74">
        <v>0.0138</v>
      </c>
      <c r="H66" s="63">
        <f>MAX(G66,-0.12*F66)</f>
        <v>0.0138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8.363144999999999E-5</v>
      </c>
      <c r="S66" s="60">
        <f>MIN($S$6/100*F66,150)</f>
        <v>0.2304</v>
      </c>
      <c r="T66" s="60">
        <f>MIN($T$6/100*F66,200)</f>
        <v>0.288</v>
      </c>
      <c r="U66" s="60">
        <f>MIN($U$6/100*F66,250)</f>
        <v>0.384</v>
      </c>
      <c r="V66" s="60">
        <v>0.2</v>
      </c>
      <c r="W66" s="60">
        <v>0.2</v>
      </c>
      <c r="X66" s="60">
        <v>0.6</v>
      </c>
      <c r="Y66" s="142">
        <f>IF(AND(D66&lt;49.85,G66&gt;0),$C$2*ABS(G66)/40000,(SUMPRODUCT(--(G66&gt;$S66:$U66),(G66-$S66:$U66),($V66:$X66)))*E66/40000)</f>
        <v>0</v>
      </c>
      <c r="Z66" s="141">
        <f>IF(AND(C66&gt;=50.1,G66&lt;0),($A$2)*ABS(G66)/40000,0)</f>
        <v>0</v>
      </c>
      <c r="AA66" s="67">
        <f>R66+Y66+Z66</f>
        <v>8.363144999999999E-5</v>
      </c>
      <c r="AB66" s="139">
        <f>IF(AA66&gt;=0,AA66,"")</f>
        <v>8.363144999999999E-5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49.99</v>
      </c>
      <c r="D67" s="73">
        <f>ROUND(C67,2)</f>
        <v>49.99</v>
      </c>
      <c r="E67" s="60">
        <v>334.07</v>
      </c>
      <c r="F67" s="61">
        <v>1.92</v>
      </c>
      <c r="G67" s="74">
        <v>0.0138</v>
      </c>
      <c r="H67" s="63">
        <f>MAX(G67,-0.12*F67)</f>
        <v>0.0138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0.00011525415</v>
      </c>
      <c r="S67" s="60">
        <f>MIN($S$6/100*F67,150)</f>
        <v>0.2304</v>
      </c>
      <c r="T67" s="60">
        <f>MIN($T$6/100*F67,200)</f>
        <v>0.288</v>
      </c>
      <c r="U67" s="60">
        <f>MIN($U$6/100*F67,250)</f>
        <v>0.384</v>
      </c>
      <c r="V67" s="60">
        <v>0.2</v>
      </c>
      <c r="W67" s="60">
        <v>0.2</v>
      </c>
      <c r="X67" s="60">
        <v>0.6</v>
      </c>
      <c r="Y67" s="142">
        <f>IF(AND(D67&lt;49.85,G67&gt;0),$C$2*ABS(G67)/40000,(SUMPRODUCT(--(G67&gt;$S67:$U67),(G67-$S67:$U67),($V67:$X67)))*E67/40000)</f>
        <v>0</v>
      </c>
      <c r="Z67" s="141">
        <f>IF(AND(C67&gt;=50.1,G67&lt;0),($A$2)*ABS(G67)/40000,0)</f>
        <v>0</v>
      </c>
      <c r="AA67" s="67">
        <f>R67+Y67+Z67</f>
        <v>0.00011525415</v>
      </c>
      <c r="AB67" s="139">
        <f>IF(AA67&gt;=0,AA67,"")</f>
        <v>0.00011525415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50.04</v>
      </c>
      <c r="D68" s="73">
        <f>ROUND(C68,2)</f>
        <v>50.04</v>
      </c>
      <c r="E68" s="60">
        <v>60.6</v>
      </c>
      <c r="F68" s="61">
        <v>1.92</v>
      </c>
      <c r="G68" s="74">
        <v>-0.00585</v>
      </c>
      <c r="H68" s="63">
        <f>MAX(G68,-0.12*F68)</f>
        <v>-0.00585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-8.862749999999999E-6</v>
      </c>
      <c r="S68" s="60">
        <f>MIN($S$6/100*F68,150)</f>
        <v>0.2304</v>
      </c>
      <c r="T68" s="60">
        <f>MIN($T$6/100*F68,200)</f>
        <v>0.288</v>
      </c>
      <c r="U68" s="60">
        <f>MIN($U$6/100*F68,250)</f>
        <v>0.384</v>
      </c>
      <c r="V68" s="60">
        <v>0.2</v>
      </c>
      <c r="W68" s="60">
        <v>0.2</v>
      </c>
      <c r="X68" s="60">
        <v>0.6</v>
      </c>
      <c r="Y68" s="142">
        <f>IF(AND(D68&lt;49.85,G68&gt;0),$C$2*ABS(G68)/40000,(SUMPRODUCT(--(G68&gt;$S68:$U68),(G68-$S68:$U68),($V68:$X68)))*E68/40000)</f>
        <v>0</v>
      </c>
      <c r="Z68" s="141">
        <f>IF(AND(C68&gt;=50.1,G68&lt;0),($A$2)*ABS(G68)/40000,0)</f>
        <v>0</v>
      </c>
      <c r="AA68" s="67">
        <f>R68+Y68+Z68</f>
        <v>-8.862749999999999E-6</v>
      </c>
      <c r="AB68" s="139" t="str">
        <f>IF(AA68&gt;=0,AA68,"")</f>
        <v/>
      </c>
      <c r="AC68" s="76">
        <f>IF(AA68&lt;0,AA68,"")</f>
        <v>-8.862749999999999E-6</v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49.99</v>
      </c>
      <c r="D69" s="73">
        <f>ROUND(C69,2)</f>
        <v>49.99</v>
      </c>
      <c r="E69" s="60">
        <v>334.07</v>
      </c>
      <c r="F69" s="61">
        <v>1.92</v>
      </c>
      <c r="G69" s="74">
        <v>0.0138</v>
      </c>
      <c r="H69" s="63">
        <f>MAX(G69,-0.12*F69)</f>
        <v>0.0138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0.00011525415</v>
      </c>
      <c r="S69" s="60">
        <f>MIN($S$6/100*F69,150)</f>
        <v>0.2304</v>
      </c>
      <c r="T69" s="60">
        <f>MIN($T$6/100*F69,200)</f>
        <v>0.288</v>
      </c>
      <c r="U69" s="60">
        <f>MIN($U$6/100*F69,250)</f>
        <v>0.384</v>
      </c>
      <c r="V69" s="60">
        <v>0.2</v>
      </c>
      <c r="W69" s="60">
        <v>0.2</v>
      </c>
      <c r="X69" s="60">
        <v>0.6</v>
      </c>
      <c r="Y69" s="142">
        <f>IF(AND(D69&lt;49.85,G69&gt;0),$C$2*ABS(G69)/40000,(SUMPRODUCT(--(G69&gt;$S69:$U69),(G69-$S69:$U69),($V69:$X69)))*E69/40000)</f>
        <v>0</v>
      </c>
      <c r="Z69" s="141">
        <f>IF(AND(C69&gt;=50.1,G69&lt;0),($A$2)*ABS(G69)/40000,0)</f>
        <v>0</v>
      </c>
      <c r="AA69" s="67">
        <f>R69+Y69+Z69</f>
        <v>0.00011525415</v>
      </c>
      <c r="AB69" s="139">
        <f>IF(AA69&gt;=0,AA69,"")</f>
        <v>0.00011525415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49.99</v>
      </c>
      <c r="D70" s="73">
        <f>ROUND(C70,2)</f>
        <v>49.99</v>
      </c>
      <c r="E70" s="60">
        <v>334.07</v>
      </c>
      <c r="F70" s="61">
        <v>1.92</v>
      </c>
      <c r="G70" s="74">
        <v>-0.00585</v>
      </c>
      <c r="H70" s="63">
        <f>MAX(G70,-0.12*F70)</f>
        <v>-0.00585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-4.88577375E-5</v>
      </c>
      <c r="S70" s="60">
        <f>MIN($S$6/100*F70,150)</f>
        <v>0.2304</v>
      </c>
      <c r="T70" s="60">
        <f>MIN($T$6/100*F70,200)</f>
        <v>0.288</v>
      </c>
      <c r="U70" s="60">
        <f>MIN($U$6/100*F70,250)</f>
        <v>0.384</v>
      </c>
      <c r="V70" s="60">
        <v>0.2</v>
      </c>
      <c r="W70" s="60">
        <v>0.2</v>
      </c>
      <c r="X70" s="60">
        <v>0.6</v>
      </c>
      <c r="Y70" s="142">
        <f>IF(AND(D70&lt;49.85,G70&gt;0),$C$2*ABS(G70)/40000,(SUMPRODUCT(--(G70&gt;$S70:$U70),(G70-$S70:$U70),($V70:$X70)))*E70/40000)</f>
        <v>0</v>
      </c>
      <c r="Z70" s="141">
        <f>IF(AND(C70&gt;=50.1,G70&lt;0),($A$2)*ABS(G70)/40000,0)</f>
        <v>0</v>
      </c>
      <c r="AA70" s="67">
        <f>R70+Y70+Z70</f>
        <v>-4.88577375E-5</v>
      </c>
      <c r="AB70" s="139" t="str">
        <f>IF(AA70&gt;=0,AA70,"")</f>
        <v/>
      </c>
      <c r="AC70" s="76">
        <f>IF(AA70&lt;0,AA70,"")</f>
        <v>-4.88577375E-5</v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49.96</v>
      </c>
      <c r="D71" s="73">
        <f>ROUND(C71,2)</f>
        <v>49.96</v>
      </c>
      <c r="E71" s="60">
        <v>427.26</v>
      </c>
      <c r="F71" s="61">
        <v>1.92</v>
      </c>
      <c r="G71" s="74">
        <v>0.0138</v>
      </c>
      <c r="H71" s="63">
        <f>MAX(G71,-0.12*F71)</f>
        <v>0.0138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0.0001474047</v>
      </c>
      <c r="S71" s="60">
        <f>MIN($S$6/100*F71,150)</f>
        <v>0.2304</v>
      </c>
      <c r="T71" s="60">
        <f>MIN($T$6/100*F71,200)</f>
        <v>0.288</v>
      </c>
      <c r="U71" s="60">
        <f>MIN($U$6/100*F71,250)</f>
        <v>0.384</v>
      </c>
      <c r="V71" s="60">
        <v>0.2</v>
      </c>
      <c r="W71" s="60">
        <v>0.2</v>
      </c>
      <c r="X71" s="60">
        <v>0.6</v>
      </c>
      <c r="Y71" s="142">
        <f>IF(AND(D71&lt;49.85,G71&gt;0),$C$2*ABS(G71)/40000,(SUMPRODUCT(--(G71&gt;$S71:$U71),(G71-$S71:$U71),($V71:$X71)))*E71/40000)</f>
        <v>0</v>
      </c>
      <c r="Z71" s="141">
        <f>IF(AND(C71&gt;=50.1,G71&lt;0),($A$2)*ABS(G71)/40000,0)</f>
        <v>0</v>
      </c>
      <c r="AA71" s="67">
        <f>R71+Y71+Z71</f>
        <v>0.0001474047</v>
      </c>
      <c r="AB71" s="139">
        <f>IF(AA71&gt;=0,AA71,"")</f>
        <v>0.0001474047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49.99</v>
      </c>
      <c r="D72" s="73">
        <f>ROUND(C72,2)</f>
        <v>49.99</v>
      </c>
      <c r="E72" s="60">
        <v>334.07</v>
      </c>
      <c r="F72" s="61">
        <v>1.92</v>
      </c>
      <c r="G72" s="74">
        <v>-0.00585</v>
      </c>
      <c r="H72" s="63">
        <f>MAX(G72,-0.12*F72)</f>
        <v>-0.00585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-4.88577375E-5</v>
      </c>
      <c r="S72" s="60">
        <f>MIN($S$6/100*F72,150)</f>
        <v>0.2304</v>
      </c>
      <c r="T72" s="60">
        <f>MIN($T$6/100*F72,200)</f>
        <v>0.288</v>
      </c>
      <c r="U72" s="60">
        <f>MIN($U$6/100*F72,250)</f>
        <v>0.384</v>
      </c>
      <c r="V72" s="60">
        <v>0.2</v>
      </c>
      <c r="W72" s="60">
        <v>0.2</v>
      </c>
      <c r="X72" s="60">
        <v>0.6</v>
      </c>
      <c r="Y72" s="142">
        <f>IF(AND(D72&lt;49.85,G72&gt;0),$C$2*ABS(G72)/40000,(SUMPRODUCT(--(G72&gt;$S72:$U72),(G72-$S72:$U72),($V72:$X72)))*E72/40000)</f>
        <v>0</v>
      </c>
      <c r="Z72" s="141">
        <f>IF(AND(C72&gt;=50.1,G72&lt;0),($A$2)*ABS(G72)/40000,0)</f>
        <v>0</v>
      </c>
      <c r="AA72" s="67">
        <f>R72+Y72+Z72</f>
        <v>-4.88577375E-5</v>
      </c>
      <c r="AB72" s="139" t="str">
        <f>IF(AA72&gt;=0,AA72,"")</f>
        <v/>
      </c>
      <c r="AC72" s="76">
        <f>IF(AA72&lt;0,AA72,"")</f>
        <v>-4.88577375E-5</v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</v>
      </c>
      <c r="D73" s="73">
        <f>ROUND(C73,2)</f>
        <v>49.9</v>
      </c>
      <c r="E73" s="60">
        <v>613.63</v>
      </c>
      <c r="F73" s="61">
        <v>1.92</v>
      </c>
      <c r="G73" s="74">
        <v>0.0138</v>
      </c>
      <c r="H73" s="63">
        <f>MAX(G73,-0.12*F73)</f>
        <v>0.0138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0.00021170235</v>
      </c>
      <c r="S73" s="60">
        <f>MIN($S$6/100*F73,150)</f>
        <v>0.2304</v>
      </c>
      <c r="T73" s="60">
        <f>MIN($T$6/100*F73,200)</f>
        <v>0.288</v>
      </c>
      <c r="U73" s="60">
        <f>MIN($U$6/100*F73,250)</f>
        <v>0.384</v>
      </c>
      <c r="V73" s="60">
        <v>0.2</v>
      </c>
      <c r="W73" s="60">
        <v>0.2</v>
      </c>
      <c r="X73" s="60">
        <v>0.6</v>
      </c>
      <c r="Y73" s="142">
        <f>IF(AND(D73&lt;49.85,G73&gt;0),$C$2*ABS(G73)/40000,(SUMPRODUCT(--(G73&gt;$S73:$U73),(G73-$S73:$U73),($V73:$X73)))*E73/40000)</f>
        <v>0</v>
      </c>
      <c r="Z73" s="141">
        <f>IF(AND(C73&gt;=50.1,G73&lt;0),($A$2)*ABS(G73)/40000,0)</f>
        <v>0</v>
      </c>
      <c r="AA73" s="67">
        <f>R73+Y73+Z73</f>
        <v>0.00021170235</v>
      </c>
      <c r="AB73" s="139">
        <f>IF(AA73&gt;=0,AA73,"")</f>
        <v>0.00021170235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49.91</v>
      </c>
      <c r="D74" s="73">
        <f>ROUND(C74,2)</f>
        <v>49.91</v>
      </c>
      <c r="E74" s="60">
        <v>582.5700000000001</v>
      </c>
      <c r="F74" s="61">
        <v>1.92</v>
      </c>
      <c r="G74" s="74">
        <v>0.0138</v>
      </c>
      <c r="H74" s="63">
        <f>MAX(G74,-0.12*F74)</f>
        <v>0.0138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0.00020098665</v>
      </c>
      <c r="S74" s="60">
        <f>MIN($S$6/100*F74,150)</f>
        <v>0.2304</v>
      </c>
      <c r="T74" s="60">
        <f>MIN($T$6/100*F74,200)</f>
        <v>0.288</v>
      </c>
      <c r="U74" s="60">
        <f>MIN($U$6/100*F74,250)</f>
        <v>0.384</v>
      </c>
      <c r="V74" s="60">
        <v>0.2</v>
      </c>
      <c r="W74" s="60">
        <v>0.2</v>
      </c>
      <c r="X74" s="60">
        <v>0.6</v>
      </c>
      <c r="Y74" s="142">
        <f>IF(AND(D74&lt;49.85,G74&gt;0),$C$2*ABS(G74)/40000,(SUMPRODUCT(--(G74&gt;$S74:$U74),(G74-$S74:$U74),($V74:$X74)))*E74/40000)</f>
        <v>0</v>
      </c>
      <c r="Z74" s="141">
        <f>IF(AND(C74&gt;=50.1,G74&lt;0),($A$2)*ABS(G74)/40000,0)</f>
        <v>0</v>
      </c>
      <c r="AA74" s="67">
        <f>R74+Y74+Z74</f>
        <v>0.00020098665</v>
      </c>
      <c r="AB74" s="139">
        <f>IF(AA74&gt;=0,AA74,"")</f>
        <v>0.00020098665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49.8</v>
      </c>
      <c r="D75" s="73">
        <f>ROUND(C75,2)</f>
        <v>49.8</v>
      </c>
      <c r="E75" s="60">
        <v>800</v>
      </c>
      <c r="F75" s="61">
        <v>1.92</v>
      </c>
      <c r="G75" s="74">
        <v>0.0138</v>
      </c>
      <c r="H75" s="63">
        <f>MAX(G75,-0.12*F75)</f>
        <v>0.0138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0.000276</v>
      </c>
      <c r="S75" s="60">
        <f>MIN($S$6/100*F75,150)</f>
        <v>0.2304</v>
      </c>
      <c r="T75" s="60">
        <f>MIN($T$6/100*F75,200)</f>
        <v>0.288</v>
      </c>
      <c r="U75" s="60">
        <f>MIN($U$6/100*F75,250)</f>
        <v>0.384</v>
      </c>
      <c r="V75" s="60">
        <v>0.2</v>
      </c>
      <c r="W75" s="60">
        <v>0.2</v>
      </c>
      <c r="X75" s="60">
        <v>0.6</v>
      </c>
      <c r="Y75" s="142">
        <f>IF(AND(D75&lt;49.85,G75&gt;0),$C$2*ABS(G75)/40000,(SUMPRODUCT(--(G75&gt;$S75:$U75),(G75-$S75:$U75),($V75:$X75)))*E75/40000)</f>
        <v>0.000276</v>
      </c>
      <c r="Z75" s="141">
        <f>IF(AND(C75&gt;=50.1,G75&lt;0),($A$2)*ABS(G75)/40000,0)</f>
        <v>0</v>
      </c>
      <c r="AA75" s="67">
        <f>R75+Y75+Z75</f>
        <v>0.000552</v>
      </c>
      <c r="AB75" s="139">
        <f>IF(AA75&gt;=0,AA75,"")</f>
        <v>0.000552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50.06</v>
      </c>
      <c r="D76" s="73">
        <f>ROUND(C76,2)</f>
        <v>50.06</v>
      </c>
      <c r="E76" s="60">
        <v>0</v>
      </c>
      <c r="F76" s="61">
        <v>1.92</v>
      </c>
      <c r="G76" s="74">
        <v>-0.00585</v>
      </c>
      <c r="H76" s="63">
        <f>MAX(G76,-0.12*F76)</f>
        <v>-0.00585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-0</v>
      </c>
      <c r="S76" s="60">
        <f>MIN($S$6/100*F76,150)</f>
        <v>0.2304</v>
      </c>
      <c r="T76" s="60">
        <f>MIN($T$6/100*F76,200)</f>
        <v>0.288</v>
      </c>
      <c r="U76" s="60">
        <f>MIN($U$6/100*F76,250)</f>
        <v>0.384</v>
      </c>
      <c r="V76" s="60">
        <v>0.2</v>
      </c>
      <c r="W76" s="60">
        <v>0.2</v>
      </c>
      <c r="X76" s="60">
        <v>0.6</v>
      </c>
      <c r="Y76" s="142">
        <f>IF(AND(D76&lt;49.85,G76&gt;0),$C$2*ABS(G76)/40000,(SUMPRODUCT(--(G76&gt;$S76:$U76),(G76-$S76:$U76),($V76:$X76)))*E76/40000)</f>
        <v>0</v>
      </c>
      <c r="Z76" s="141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</v>
      </c>
      <c r="D77" s="73">
        <f>ROUND(C77,2)</f>
        <v>50</v>
      </c>
      <c r="E77" s="60">
        <v>303.01</v>
      </c>
      <c r="F77" s="61">
        <v>1.92</v>
      </c>
      <c r="G77" s="74">
        <v>0.0138</v>
      </c>
      <c r="H77" s="63">
        <f>MAX(G77,-0.12*F77)</f>
        <v>0.0138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0.00010453845</v>
      </c>
      <c r="S77" s="60">
        <f>MIN($S$6/100*F77,150)</f>
        <v>0.2304</v>
      </c>
      <c r="T77" s="60">
        <f>MIN($T$6/100*F77,200)</f>
        <v>0.288</v>
      </c>
      <c r="U77" s="60">
        <f>MIN($U$6/100*F77,250)</f>
        <v>0.384</v>
      </c>
      <c r="V77" s="60">
        <v>0.2</v>
      </c>
      <c r="W77" s="60">
        <v>0.2</v>
      </c>
      <c r="X77" s="60">
        <v>0.6</v>
      </c>
      <c r="Y77" s="142">
        <f>IF(AND(D77&lt;49.85,G77&gt;0),$C$2*ABS(G77)/40000,(SUMPRODUCT(--(G77&gt;$S77:$U77),(G77-$S77:$U77),($V77:$X77)))*E77/40000)</f>
        <v>0</v>
      </c>
      <c r="Z77" s="141">
        <f>IF(AND(C77&gt;=50.1,G77&lt;0),($A$2)*ABS(G77)/40000,0)</f>
        <v>0</v>
      </c>
      <c r="AA77" s="67">
        <f>R77+Y77+Z77</f>
        <v>0.00010453845</v>
      </c>
      <c r="AB77" s="139">
        <f>IF(AA77&gt;=0,AA77,"")</f>
        <v>0.00010453845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49.97</v>
      </c>
      <c r="D78" s="73">
        <f>ROUND(C78,2)</f>
        <v>49.97</v>
      </c>
      <c r="E78" s="60">
        <v>396.2</v>
      </c>
      <c r="F78" s="61">
        <v>1.92</v>
      </c>
      <c r="G78" s="74">
        <v>-0.00585</v>
      </c>
      <c r="H78" s="63">
        <f>MAX(G78,-0.12*F78)</f>
        <v>-0.00585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-5.794425E-5</v>
      </c>
      <c r="S78" s="60">
        <f>MIN($S$6/100*F78,150)</f>
        <v>0.2304</v>
      </c>
      <c r="T78" s="60">
        <f>MIN($T$6/100*F78,200)</f>
        <v>0.288</v>
      </c>
      <c r="U78" s="60">
        <f>MIN($U$6/100*F78,250)</f>
        <v>0.384</v>
      </c>
      <c r="V78" s="60">
        <v>0.2</v>
      </c>
      <c r="W78" s="60">
        <v>0.2</v>
      </c>
      <c r="X78" s="60">
        <v>0.6</v>
      </c>
      <c r="Y78" s="142">
        <f>IF(AND(D78&lt;49.85,G78&gt;0),$C$2*ABS(G78)/40000,(SUMPRODUCT(--(G78&gt;$S78:$U78),(G78-$S78:$U78),($V78:$X78)))*E78/40000)</f>
        <v>0</v>
      </c>
      <c r="Z78" s="141">
        <f>IF(AND(C78&gt;=50.1,G78&lt;0),($A$2)*ABS(G78)/40000,0)</f>
        <v>0</v>
      </c>
      <c r="AA78" s="67">
        <f>R78+Y78+Z78</f>
        <v>-5.794425E-5</v>
      </c>
      <c r="AB78" s="139" t="str">
        <f>IF(AA78&gt;=0,AA78,"")</f>
        <v/>
      </c>
      <c r="AC78" s="76">
        <f>IF(AA78&lt;0,AA78,"")</f>
        <v>-5.794425E-5</v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49.97</v>
      </c>
      <c r="D79" s="73">
        <f>ROUND(C79,2)</f>
        <v>49.97</v>
      </c>
      <c r="E79" s="60">
        <v>396.2</v>
      </c>
      <c r="F79" s="61">
        <v>1.92</v>
      </c>
      <c r="G79" s="74">
        <v>0.0138</v>
      </c>
      <c r="H79" s="63">
        <f>MAX(G79,-0.12*F79)</f>
        <v>0.0138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0.000136689</v>
      </c>
      <c r="S79" s="60">
        <f>MIN($S$6/100*F79,150)</f>
        <v>0.2304</v>
      </c>
      <c r="T79" s="60">
        <f>MIN($T$6/100*F79,200)</f>
        <v>0.288</v>
      </c>
      <c r="U79" s="60">
        <f>MIN($U$6/100*F79,250)</f>
        <v>0.384</v>
      </c>
      <c r="V79" s="60">
        <v>0.2</v>
      </c>
      <c r="W79" s="60">
        <v>0.2</v>
      </c>
      <c r="X79" s="60">
        <v>0.6</v>
      </c>
      <c r="Y79" s="142">
        <f>IF(AND(D79&lt;49.85,G79&gt;0),$C$2*ABS(G79)/40000,(SUMPRODUCT(--(G79&gt;$S79:$U79),(G79-$S79:$U79),($V79:$X79)))*E79/40000)</f>
        <v>0</v>
      </c>
      <c r="Z79" s="141">
        <f>IF(AND(C79&gt;=50.1,G79&lt;0),($A$2)*ABS(G79)/40000,0)</f>
        <v>0</v>
      </c>
      <c r="AA79" s="67">
        <f>R79+Y79+Z79</f>
        <v>0.000136689</v>
      </c>
      <c r="AB79" s="139">
        <f>IF(AA79&gt;=0,AA79,"")</f>
        <v>0.000136689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1.92</v>
      </c>
      <c r="G80" s="74">
        <v>-0.00585</v>
      </c>
      <c r="H80" s="63">
        <f>MAX(G80,-0.12*F80)</f>
        <v>-0.00585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-0</v>
      </c>
      <c r="S80" s="60">
        <f>MIN($S$6/100*F80,150)</f>
        <v>0.2304</v>
      </c>
      <c r="T80" s="60">
        <f>MIN($T$6/100*F80,200)</f>
        <v>0.288</v>
      </c>
      <c r="U80" s="60">
        <f>MIN($U$6/100*F80,250)</f>
        <v>0.384</v>
      </c>
      <c r="V80" s="60">
        <v>0.2</v>
      </c>
      <c r="W80" s="60">
        <v>0.2</v>
      </c>
      <c r="X80" s="60">
        <v>0.6</v>
      </c>
      <c r="Y80" s="142">
        <f>IF(AND(D80&lt;49.85,G80&gt;0),$C$2*ABS(G80)/40000,(SUMPRODUCT(--(G80&gt;$S80:$U80),(G80-$S80:$U80),($V80:$X80)))*E80/40000)</f>
        <v>0</v>
      </c>
      <c r="Z80" s="141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49.99</v>
      </c>
      <c r="D81" s="73">
        <f>ROUND(C81,2)</f>
        <v>49.99</v>
      </c>
      <c r="E81" s="60">
        <v>334.07</v>
      </c>
      <c r="F81" s="61">
        <v>1.92</v>
      </c>
      <c r="G81" s="74">
        <v>-0.00585</v>
      </c>
      <c r="H81" s="63">
        <f>MAX(G81,-0.12*F81)</f>
        <v>-0.00585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-4.88577375E-5</v>
      </c>
      <c r="S81" s="60">
        <f>MIN($S$6/100*F81,150)</f>
        <v>0.2304</v>
      </c>
      <c r="T81" s="60">
        <f>MIN($T$6/100*F81,200)</f>
        <v>0.288</v>
      </c>
      <c r="U81" s="60">
        <f>MIN($U$6/100*F81,250)</f>
        <v>0.384</v>
      </c>
      <c r="V81" s="60">
        <v>0.2</v>
      </c>
      <c r="W81" s="60">
        <v>0.2</v>
      </c>
      <c r="X81" s="60">
        <v>0.6</v>
      </c>
      <c r="Y81" s="142">
        <f>IF(AND(D81&lt;49.85,G81&gt;0),$C$2*ABS(G81)/40000,(SUMPRODUCT(--(G81&gt;$S81:$U81),(G81-$S81:$U81),($V81:$X81)))*E81/40000)</f>
        <v>0</v>
      </c>
      <c r="Z81" s="141">
        <f>IF(AND(C81&gt;=50.1,G81&lt;0),($A$2)*ABS(G81)/40000,0)</f>
        <v>0</v>
      </c>
      <c r="AA81" s="67">
        <f>R81+Y81+Z81</f>
        <v>-4.88577375E-5</v>
      </c>
      <c r="AB81" s="139" t="str">
        <f>IF(AA81&gt;=0,AA81,"")</f>
        <v/>
      </c>
      <c r="AC81" s="76">
        <f>IF(AA81&lt;0,AA81,"")</f>
        <v>-4.88577375E-5</v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49.95</v>
      </c>
      <c r="D82" s="73">
        <f>ROUND(C82,2)</f>
        <v>49.95</v>
      </c>
      <c r="E82" s="60">
        <v>458.32</v>
      </c>
      <c r="F82" s="61">
        <v>1.92</v>
      </c>
      <c r="G82" s="74">
        <v>0.0138</v>
      </c>
      <c r="H82" s="63">
        <f>MAX(G82,-0.12*F82)</f>
        <v>0.0138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0.0001581204</v>
      </c>
      <c r="S82" s="60">
        <f>MIN($S$6/100*F82,150)</f>
        <v>0.2304</v>
      </c>
      <c r="T82" s="60">
        <f>MIN($T$6/100*F82,200)</f>
        <v>0.288</v>
      </c>
      <c r="U82" s="60">
        <f>MIN($U$6/100*F82,250)</f>
        <v>0.384</v>
      </c>
      <c r="V82" s="60">
        <v>0.2</v>
      </c>
      <c r="W82" s="60">
        <v>0.2</v>
      </c>
      <c r="X82" s="60">
        <v>0.6</v>
      </c>
      <c r="Y82" s="142">
        <f>IF(AND(D82&lt;49.85,G82&gt;0),$C$2*ABS(G82)/40000,(SUMPRODUCT(--(G82&gt;$S82:$U82),(G82-$S82:$U82),($V82:$X82)))*E82/40000)</f>
        <v>0</v>
      </c>
      <c r="Z82" s="141">
        <f>IF(AND(C82&gt;=50.1,G82&lt;0),($A$2)*ABS(G82)/40000,0)</f>
        <v>0</v>
      </c>
      <c r="AA82" s="67">
        <f>R82+Y82+Z82</f>
        <v>0.0001581204</v>
      </c>
      <c r="AB82" s="139">
        <f>IF(AA82&gt;=0,AA82,"")</f>
        <v>0.0001581204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49.91</v>
      </c>
      <c r="D83" s="73">
        <f>ROUND(C83,2)</f>
        <v>49.91</v>
      </c>
      <c r="E83" s="60">
        <v>582.5700000000001</v>
      </c>
      <c r="F83" s="61">
        <v>1.92</v>
      </c>
      <c r="G83" s="74">
        <v>-0.00585</v>
      </c>
      <c r="H83" s="63">
        <f>MAX(G83,-0.12*F83)</f>
        <v>-0.00585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-8.520086250000001E-5</v>
      </c>
      <c r="S83" s="60">
        <f>MIN($S$6/100*F83,150)</f>
        <v>0.2304</v>
      </c>
      <c r="T83" s="60">
        <f>MIN($T$6/100*F83,200)</f>
        <v>0.288</v>
      </c>
      <c r="U83" s="60">
        <f>MIN($U$6/100*F83,250)</f>
        <v>0.384</v>
      </c>
      <c r="V83" s="60">
        <v>0.2</v>
      </c>
      <c r="W83" s="60">
        <v>0.2</v>
      </c>
      <c r="X83" s="60">
        <v>0.6</v>
      </c>
      <c r="Y83" s="142">
        <f>IF(AND(D83&lt;49.85,G83&gt;0),$C$2*ABS(G83)/40000,(SUMPRODUCT(--(G83&gt;$S83:$U83),(G83-$S83:$U83),($V83:$X83)))*E83/40000)</f>
        <v>0</v>
      </c>
      <c r="Z83" s="141">
        <f>IF(AND(C83&gt;=50.1,G83&lt;0),($A$2)*ABS(G83)/40000,0)</f>
        <v>0</v>
      </c>
      <c r="AA83" s="67">
        <f>R83+Y83+Z83</f>
        <v>-8.520086250000001E-5</v>
      </c>
      <c r="AB83" s="139" t="str">
        <f>IF(AA83&gt;=0,AA83,"")</f>
        <v/>
      </c>
      <c r="AC83" s="76">
        <f>IF(AA83&lt;0,AA83,"")</f>
        <v>-8.520086250000001E-5</v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396.2</v>
      </c>
      <c r="F84" s="61">
        <v>1.92</v>
      </c>
      <c r="G84" s="74">
        <v>-0.00585</v>
      </c>
      <c r="H84" s="63">
        <f>MAX(G84,-0.12*F84)</f>
        <v>-0.00585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-5.794425E-5</v>
      </c>
      <c r="S84" s="60">
        <f>MIN($S$6/100*F84,150)</f>
        <v>0.2304</v>
      </c>
      <c r="T84" s="60">
        <f>MIN($T$6/100*F84,200)</f>
        <v>0.288</v>
      </c>
      <c r="U84" s="60">
        <f>MIN($U$6/100*F84,250)</f>
        <v>0.384</v>
      </c>
      <c r="V84" s="60">
        <v>0.2</v>
      </c>
      <c r="W84" s="60">
        <v>0.2</v>
      </c>
      <c r="X84" s="60">
        <v>0.6</v>
      </c>
      <c r="Y84" s="142">
        <f>IF(AND(D84&lt;49.85,G84&gt;0),$C$2*ABS(G84)/40000,(SUMPRODUCT(--(G84&gt;$S84:$U84),(G84-$S84:$U84),($V84:$X84)))*E84/40000)</f>
        <v>0</v>
      </c>
      <c r="Z84" s="141">
        <f>IF(AND(C84&gt;=50.1,G84&lt;0),($A$2)*ABS(G84)/40000,0)</f>
        <v>0</v>
      </c>
      <c r="AA84" s="67">
        <f>R84+Y84+Z84</f>
        <v>-5.794425E-5</v>
      </c>
      <c r="AB84" s="139" t="str">
        <f>IF(AA84&gt;=0,AA84,"")</f>
        <v/>
      </c>
      <c r="AC84" s="76">
        <f>IF(AA84&lt;0,AA84,"")</f>
        <v>-5.794425E-5</v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49.99</v>
      </c>
      <c r="D85" s="73">
        <f>ROUND(C85,2)</f>
        <v>49.99</v>
      </c>
      <c r="E85" s="60">
        <v>334.07</v>
      </c>
      <c r="F85" s="61">
        <v>1.92</v>
      </c>
      <c r="G85" s="74">
        <v>0.0138</v>
      </c>
      <c r="H85" s="63">
        <f>MAX(G85,-0.12*F85)</f>
        <v>0.0138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0.00011525415</v>
      </c>
      <c r="S85" s="60">
        <f>MIN($S$6/100*F85,150)</f>
        <v>0.2304</v>
      </c>
      <c r="T85" s="60">
        <f>MIN($T$6/100*F85,200)</f>
        <v>0.288</v>
      </c>
      <c r="U85" s="60">
        <f>MIN($U$6/100*F85,250)</f>
        <v>0.384</v>
      </c>
      <c r="V85" s="60">
        <v>0.2</v>
      </c>
      <c r="W85" s="60">
        <v>0.2</v>
      </c>
      <c r="X85" s="60">
        <v>0.6</v>
      </c>
      <c r="Y85" s="142">
        <f>IF(AND(D85&lt;49.85,G85&gt;0),$C$2*ABS(G85)/40000,(SUMPRODUCT(--(G85&gt;$S85:$U85),(G85-$S85:$U85),($V85:$X85)))*E85/40000)</f>
        <v>0</v>
      </c>
      <c r="Z85" s="141">
        <f>IF(AND(C85&gt;=50.1,G85&lt;0),($A$2)*ABS(G85)/40000,0)</f>
        <v>0</v>
      </c>
      <c r="AA85" s="67">
        <f>R85+Y85+Z85</f>
        <v>0.00011525415</v>
      </c>
      <c r="AB85" s="139">
        <f>IF(AA85&gt;=0,AA85,"")</f>
        <v>0.00011525415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49.98</v>
      </c>
      <c r="D86" s="73">
        <f>ROUND(C86,2)</f>
        <v>49.98</v>
      </c>
      <c r="E86" s="60">
        <v>365.14</v>
      </c>
      <c r="F86" s="61">
        <v>1.92</v>
      </c>
      <c r="G86" s="74">
        <v>-0.00585</v>
      </c>
      <c r="H86" s="63">
        <f>MAX(G86,-0.12*F86)</f>
        <v>-0.00585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-5.3401725E-5</v>
      </c>
      <c r="S86" s="60">
        <f>MIN($S$6/100*F86,150)</f>
        <v>0.2304</v>
      </c>
      <c r="T86" s="60">
        <f>MIN($T$6/100*F86,200)</f>
        <v>0.288</v>
      </c>
      <c r="U86" s="60">
        <f>MIN($U$6/100*F86,250)</f>
        <v>0.384</v>
      </c>
      <c r="V86" s="60">
        <v>0.2</v>
      </c>
      <c r="W86" s="60">
        <v>0.2</v>
      </c>
      <c r="X86" s="60">
        <v>0.6</v>
      </c>
      <c r="Y86" s="142">
        <f>IF(AND(D86&lt;49.85,G86&gt;0),$C$2*ABS(G86)/40000,(SUMPRODUCT(--(G86&gt;$S86:$U86),(G86-$S86:$U86),($V86:$X86)))*E86/40000)</f>
        <v>0</v>
      </c>
      <c r="Z86" s="141">
        <f>IF(AND(C86&gt;=50.1,G86&lt;0),($A$2)*ABS(G86)/40000,0)</f>
        <v>0</v>
      </c>
      <c r="AA86" s="67">
        <f>R86+Y86+Z86</f>
        <v>-5.3401725E-5</v>
      </c>
      <c r="AB86" s="139" t="str">
        <f>IF(AA86&gt;=0,AA86,"")</f>
        <v/>
      </c>
      <c r="AC86" s="76">
        <f>IF(AA86&lt;0,AA86,"")</f>
        <v>-5.3401725E-5</v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303.01</v>
      </c>
      <c r="F87" s="61">
        <v>1.92</v>
      </c>
      <c r="G87" s="74">
        <v>-0.00585</v>
      </c>
      <c r="H87" s="63">
        <f>MAX(G87,-0.12*F87)</f>
        <v>-0.00585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-4.43152125E-5</v>
      </c>
      <c r="S87" s="60">
        <f>MIN($S$6/100*F87,150)</f>
        <v>0.2304</v>
      </c>
      <c r="T87" s="60">
        <f>MIN($T$6/100*F87,200)</f>
        <v>0.288</v>
      </c>
      <c r="U87" s="60">
        <f>MIN($U$6/100*F87,250)</f>
        <v>0.384</v>
      </c>
      <c r="V87" s="60">
        <v>0.2</v>
      </c>
      <c r="W87" s="60">
        <v>0.2</v>
      </c>
      <c r="X87" s="60">
        <v>0.6</v>
      </c>
      <c r="Y87" s="142">
        <f>IF(AND(D87&lt;49.85,G87&gt;0),$C$2*ABS(G87)/40000,(SUMPRODUCT(--(G87&gt;$S87:$U87),(G87-$S87:$U87),($V87:$X87)))*E87/40000)</f>
        <v>0</v>
      </c>
      <c r="Z87" s="141">
        <f>IF(AND(C87&gt;=50.1,G87&lt;0),($A$2)*ABS(G87)/40000,0)</f>
        <v>0</v>
      </c>
      <c r="AA87" s="67">
        <f>R87+Y87+Z87</f>
        <v>-4.43152125E-5</v>
      </c>
      <c r="AB87" s="139" t="str">
        <f>IF(AA87&gt;=0,AA87,"")</f>
        <v/>
      </c>
      <c r="AC87" s="76">
        <f>IF(AA87&lt;0,AA87,"")</f>
        <v>-4.43152125E-5</v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60.6</v>
      </c>
      <c r="F88" s="61">
        <v>1.87</v>
      </c>
      <c r="G88" s="74">
        <v>-0.0362</v>
      </c>
      <c r="H88" s="63">
        <f>MAX(G88,-0.12*F88)</f>
        <v>-0.0362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-5.484300000000001E-5</v>
      </c>
      <c r="S88" s="60">
        <f>MIN($S$6/100*F88,150)</f>
        <v>0.2244</v>
      </c>
      <c r="T88" s="60">
        <f>MIN($T$6/100*F88,200)</f>
        <v>0.2805</v>
      </c>
      <c r="U88" s="60">
        <f>MIN($U$6/100*F88,250)</f>
        <v>0.3740000000000001</v>
      </c>
      <c r="V88" s="60">
        <v>0.2</v>
      </c>
      <c r="W88" s="60">
        <v>0.2</v>
      </c>
      <c r="X88" s="60">
        <v>0.6</v>
      </c>
      <c r="Y88" s="142">
        <f>IF(AND(D88&lt;49.85,G88&gt;0),$C$2*ABS(G88)/40000,(SUMPRODUCT(--(G88&gt;$S88:$U88),(G88-$S88:$U88),($V88:$X88)))*E88/40000)</f>
        <v>0</v>
      </c>
      <c r="Z88" s="141">
        <f>IF(AND(C88&gt;=50.1,G88&lt;0),($A$2)*ABS(G88)/40000,0)</f>
        <v>0</v>
      </c>
      <c r="AA88" s="67">
        <f>R88+Y88+Z88</f>
        <v>-5.484300000000001E-5</v>
      </c>
      <c r="AB88" s="139" t="str">
        <f>IF(AA88&gt;=0,AA88,"")</f>
        <v/>
      </c>
      <c r="AC88" s="76">
        <f>IF(AA88&lt;0,AA88,"")</f>
        <v>-5.484300000000001E-5</v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50.03</v>
      </c>
      <c r="D89" s="73">
        <f>ROUND(C89,2)</f>
        <v>50.03</v>
      </c>
      <c r="E89" s="60">
        <v>121.2</v>
      </c>
      <c r="F89" s="61">
        <v>1.87</v>
      </c>
      <c r="G89" s="74">
        <v>0.00311</v>
      </c>
      <c r="H89" s="63">
        <f>MAX(G89,-0.12*F89)</f>
        <v>0.00311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9.4233E-6</v>
      </c>
      <c r="S89" s="60">
        <f>MIN($S$6/100*F89,150)</f>
        <v>0.2244</v>
      </c>
      <c r="T89" s="60">
        <f>MIN($T$6/100*F89,200)</f>
        <v>0.2805</v>
      </c>
      <c r="U89" s="60">
        <f>MIN($U$6/100*F89,250)</f>
        <v>0.3740000000000001</v>
      </c>
      <c r="V89" s="60">
        <v>0.2</v>
      </c>
      <c r="W89" s="60">
        <v>0.2</v>
      </c>
      <c r="X89" s="60">
        <v>0.6</v>
      </c>
      <c r="Y89" s="142">
        <f>IF(AND(D89&lt;49.85,G89&gt;0),$C$2*ABS(G89)/40000,(SUMPRODUCT(--(G89&gt;$S89:$U89),(G89-$S89:$U89),($V89:$X89)))*E89/40000)</f>
        <v>0</v>
      </c>
      <c r="Z89" s="141">
        <f>IF(AND(C89&gt;=50.1,G89&lt;0),($A$2)*ABS(G89)/40000,0)</f>
        <v>0</v>
      </c>
      <c r="AA89" s="67">
        <f>R89+Y89+Z89</f>
        <v>9.4233E-6</v>
      </c>
      <c r="AB89" s="139">
        <f>IF(AA89&gt;=0,AA89,"")</f>
        <v>9.4233E-6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242.41</v>
      </c>
      <c r="F90" s="61">
        <v>1.87</v>
      </c>
      <c r="G90" s="74">
        <v>0.00311</v>
      </c>
      <c r="H90" s="63">
        <f>MAX(G90,-0.12*F90)</f>
        <v>0.00311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1.88473775E-5</v>
      </c>
      <c r="S90" s="60">
        <f>MIN($S$6/100*F90,150)</f>
        <v>0.2244</v>
      </c>
      <c r="T90" s="60">
        <f>MIN($T$6/100*F90,200)</f>
        <v>0.2805</v>
      </c>
      <c r="U90" s="60">
        <f>MIN($U$6/100*F90,250)</f>
        <v>0.3740000000000001</v>
      </c>
      <c r="V90" s="60">
        <v>0.2</v>
      </c>
      <c r="W90" s="60">
        <v>0.2</v>
      </c>
      <c r="X90" s="60">
        <v>0.6</v>
      </c>
      <c r="Y90" s="142">
        <f>IF(AND(D90&lt;49.85,G90&gt;0),$C$2*ABS(G90)/40000,(SUMPRODUCT(--(G90&gt;$S90:$U90),(G90-$S90:$U90),($V90:$X90)))*E90/40000)</f>
        <v>0</v>
      </c>
      <c r="Z90" s="141">
        <f>IF(AND(C90&gt;=50.1,G90&lt;0),($A$2)*ABS(G90)/40000,0)</f>
        <v>0</v>
      </c>
      <c r="AA90" s="67">
        <f>R90+Y90+Z90</f>
        <v>1.88473775E-5</v>
      </c>
      <c r="AB90" s="139">
        <f>IF(AA90&gt;=0,AA90,"")</f>
        <v>1.88473775E-5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50.05</v>
      </c>
      <c r="D91" s="73">
        <f>ROUND(C91,2)</f>
        <v>50.05</v>
      </c>
      <c r="E91" s="60">
        <v>0</v>
      </c>
      <c r="F91" s="61">
        <v>1.87</v>
      </c>
      <c r="G91" s="74">
        <v>0.00311</v>
      </c>
      <c r="H91" s="63">
        <f>MAX(G91,-0.12*F91)</f>
        <v>0.00311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0.2244</v>
      </c>
      <c r="T91" s="60">
        <f>MIN($T$6/100*F91,200)</f>
        <v>0.2805</v>
      </c>
      <c r="U91" s="60">
        <f>MIN($U$6/100*F91,250)</f>
        <v>0.3740000000000001</v>
      </c>
      <c r="V91" s="60">
        <v>0.2</v>
      </c>
      <c r="W91" s="60">
        <v>0.2</v>
      </c>
      <c r="X91" s="60">
        <v>0.6</v>
      </c>
      <c r="Y91" s="142">
        <f>IF(AND(D91&lt;49.85,G91&gt;0),$C$2*ABS(G91)/40000,(SUMPRODUCT(--(G91&gt;$S91:$U91),(G91-$S91:$U91),($V91:$X91)))*E91/40000)</f>
        <v>0</v>
      </c>
      <c r="Z91" s="141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50.02</v>
      </c>
      <c r="D92" s="73">
        <f>ROUND(C92,2)</f>
        <v>50.02</v>
      </c>
      <c r="E92" s="60">
        <v>181.81</v>
      </c>
      <c r="F92" s="61">
        <v>1.87</v>
      </c>
      <c r="G92" s="74">
        <v>0.00311</v>
      </c>
      <c r="H92" s="63">
        <f>MAX(G92,-0.12*F92)</f>
        <v>0.00311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1.41357275E-5</v>
      </c>
      <c r="S92" s="60">
        <f>MIN($S$6/100*F92,150)</f>
        <v>0.2244</v>
      </c>
      <c r="T92" s="60">
        <f>MIN($T$6/100*F92,200)</f>
        <v>0.2805</v>
      </c>
      <c r="U92" s="60">
        <f>MIN($U$6/100*F92,250)</f>
        <v>0.3740000000000001</v>
      </c>
      <c r="V92" s="60">
        <v>0.2</v>
      </c>
      <c r="W92" s="60">
        <v>0.2</v>
      </c>
      <c r="X92" s="60">
        <v>0.6</v>
      </c>
      <c r="Y92" s="142">
        <f>IF(AND(D92&lt;49.85,G92&gt;0),$C$2*ABS(G92)/40000,(SUMPRODUCT(--(G92&gt;$S92:$U92),(G92-$S92:$U92),($V92:$X92)))*E92/40000)</f>
        <v>0</v>
      </c>
      <c r="Z92" s="141">
        <f>IF(AND(C92&gt;=50.1,G92&lt;0),($A$2)*ABS(G92)/40000,0)</f>
        <v>0</v>
      </c>
      <c r="AA92" s="67">
        <f>R92+Y92+Z92</f>
        <v>1.41357275E-5</v>
      </c>
      <c r="AB92" s="139">
        <f>IF(AA92&gt;=0,AA92,"")</f>
        <v>1.41357275E-5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50.02</v>
      </c>
      <c r="D93" s="73">
        <f>ROUND(C93,2)</f>
        <v>50.02</v>
      </c>
      <c r="E93" s="60">
        <v>181.81</v>
      </c>
      <c r="F93" s="61">
        <v>1.87</v>
      </c>
      <c r="G93" s="74">
        <v>0.00311</v>
      </c>
      <c r="H93" s="63">
        <f>MAX(G93,-0.12*F93)</f>
        <v>0.00311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1.41357275E-5</v>
      </c>
      <c r="S93" s="60">
        <f>MIN($S$6/100*F93,150)</f>
        <v>0.2244</v>
      </c>
      <c r="T93" s="60">
        <f>MIN($T$6/100*F93,200)</f>
        <v>0.2805</v>
      </c>
      <c r="U93" s="60">
        <f>MIN($U$6/100*F93,250)</f>
        <v>0.3740000000000001</v>
      </c>
      <c r="V93" s="60">
        <v>0.2</v>
      </c>
      <c r="W93" s="60">
        <v>0.2</v>
      </c>
      <c r="X93" s="60">
        <v>0.6</v>
      </c>
      <c r="Y93" s="142">
        <f>IF(AND(D93&lt;49.85,G93&gt;0),$C$2*ABS(G93)/40000,(SUMPRODUCT(--(G93&gt;$S93:$U93),(G93-$S93:$U93),($V93:$X93)))*E93/40000)</f>
        <v>0</v>
      </c>
      <c r="Z93" s="141">
        <f>IF(AND(C93&gt;=50.1,G93&lt;0),($A$2)*ABS(G93)/40000,0)</f>
        <v>0</v>
      </c>
      <c r="AA93" s="67">
        <f>R93+Y93+Z93</f>
        <v>1.41357275E-5</v>
      </c>
      <c r="AB93" s="139">
        <f>IF(AA93&gt;=0,AA93,"")</f>
        <v>1.41357275E-5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50.02</v>
      </c>
      <c r="D94" s="73">
        <f>ROUND(C94,2)</f>
        <v>50.02</v>
      </c>
      <c r="E94" s="60">
        <v>181.81</v>
      </c>
      <c r="F94" s="61">
        <v>1.87</v>
      </c>
      <c r="G94" s="74">
        <v>0.00311</v>
      </c>
      <c r="H94" s="63">
        <f>MAX(G94,-0.12*F94)</f>
        <v>0.00311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1.41357275E-5</v>
      </c>
      <c r="S94" s="60">
        <f>MIN($S$6/100*F94,150)</f>
        <v>0.2244</v>
      </c>
      <c r="T94" s="60">
        <f>MIN($T$6/100*F94,200)</f>
        <v>0.2805</v>
      </c>
      <c r="U94" s="60">
        <f>MIN($U$6/100*F94,250)</f>
        <v>0.3740000000000001</v>
      </c>
      <c r="V94" s="60">
        <v>0.2</v>
      </c>
      <c r="W94" s="60">
        <v>0.2</v>
      </c>
      <c r="X94" s="60">
        <v>0.6</v>
      </c>
      <c r="Y94" s="142">
        <f>IF(AND(D94&lt;49.85,G94&gt;0),$C$2*ABS(G94)/40000,(SUMPRODUCT(--(G94&gt;$S94:$U94),(G94-$S94:$U94),($V94:$X94)))*E94/40000)</f>
        <v>0</v>
      </c>
      <c r="Z94" s="141">
        <f>IF(AND(C94&gt;=50.1,G94&lt;0),($A$2)*ABS(G94)/40000,0)</f>
        <v>0</v>
      </c>
      <c r="AA94" s="67">
        <f>R94+Y94+Z94</f>
        <v>1.41357275E-5</v>
      </c>
      <c r="AB94" s="139">
        <f>IF(AA94&gt;=0,AA94,"")</f>
        <v>1.41357275E-5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50.03</v>
      </c>
      <c r="D95" s="73">
        <f>ROUND(C95,2)</f>
        <v>50.03</v>
      </c>
      <c r="E95" s="60">
        <v>121.2</v>
      </c>
      <c r="F95" s="61">
        <v>1.87</v>
      </c>
      <c r="G95" s="74">
        <v>0.02276</v>
      </c>
      <c r="H95" s="63">
        <f>MAX(G95,-0.12*F95)</f>
        <v>0.02276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6.89628E-5</v>
      </c>
      <c r="S95" s="60">
        <f>MIN($S$6/100*F95,150)</f>
        <v>0.2244</v>
      </c>
      <c r="T95" s="60">
        <f>MIN($T$6/100*F95,200)</f>
        <v>0.2805</v>
      </c>
      <c r="U95" s="60">
        <f>MIN($U$6/100*F95,250)</f>
        <v>0.3740000000000001</v>
      </c>
      <c r="V95" s="60">
        <v>0.2</v>
      </c>
      <c r="W95" s="60">
        <v>0.2</v>
      </c>
      <c r="X95" s="60">
        <v>0.6</v>
      </c>
      <c r="Y95" s="142">
        <f>IF(AND(D95&lt;49.85,G95&gt;0),$C$2*ABS(G95)/40000,(SUMPRODUCT(--(G95&gt;$S95:$U95),(G95-$S95:$U95),($V95:$X95)))*E95/40000)</f>
        <v>0</v>
      </c>
      <c r="Z95" s="141">
        <f>IF(AND(C95&gt;=50.1,G95&lt;0),($A$2)*ABS(G95)/40000,0)</f>
        <v>0</v>
      </c>
      <c r="AA95" s="67">
        <f>R95+Y95+Z95</f>
        <v>6.89628E-5</v>
      </c>
      <c r="AB95" s="139">
        <f>IF(AA95&gt;=0,AA95,"")</f>
        <v>6.89628E-5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49.91</v>
      </c>
      <c r="D96" s="73">
        <f>ROUND(C96,2)</f>
        <v>49.91</v>
      </c>
      <c r="E96" s="60">
        <v>582.5700000000001</v>
      </c>
      <c r="F96" s="61">
        <v>1.87</v>
      </c>
      <c r="G96" s="74">
        <v>0.00311</v>
      </c>
      <c r="H96" s="63">
        <f>MAX(G96,-0.12*F96)</f>
        <v>0.00311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4.52948175E-5</v>
      </c>
      <c r="S96" s="60">
        <f>MIN($S$6/100*F96,150)</f>
        <v>0.2244</v>
      </c>
      <c r="T96" s="60">
        <f>MIN($T$6/100*F96,200)</f>
        <v>0.2805</v>
      </c>
      <c r="U96" s="60">
        <f>MIN($U$6/100*F96,250)</f>
        <v>0.3740000000000001</v>
      </c>
      <c r="V96" s="60">
        <v>0.2</v>
      </c>
      <c r="W96" s="60">
        <v>0.2</v>
      </c>
      <c r="X96" s="60">
        <v>0.6</v>
      </c>
      <c r="Y96" s="142">
        <f>IF(AND(D96&lt;49.85,G96&gt;0),$C$2*ABS(G96)/40000,(SUMPRODUCT(--(G96&gt;$S96:$U96),(G96-$S96:$U96),($V96:$X96)))*E96/40000)</f>
        <v>0</v>
      </c>
      <c r="Z96" s="141">
        <f>IF(AND(C96&gt;=50.1,G96&lt;0),($A$2)*ABS(G96)/40000,0)</f>
        <v>0</v>
      </c>
      <c r="AA96" s="67">
        <f>R96+Y96+Z96</f>
        <v>4.52948175E-5</v>
      </c>
      <c r="AB96" s="139">
        <f>IF(AA96&gt;=0,AA96,"")</f>
        <v>4.52948175E-5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49.89</v>
      </c>
      <c r="D97" s="73">
        <f>ROUND(C97,2)</f>
        <v>49.89</v>
      </c>
      <c r="E97" s="60">
        <v>644.6900000000001</v>
      </c>
      <c r="F97" s="61">
        <v>1.87</v>
      </c>
      <c r="G97" s="74">
        <v>-0.01654</v>
      </c>
      <c r="H97" s="63">
        <f>MAX(G97,-0.12*F97)</f>
        <v>-0.01654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-0.000266579315</v>
      </c>
      <c r="S97" s="60">
        <f>MIN($S$6/100*F97,150)</f>
        <v>0.2244</v>
      </c>
      <c r="T97" s="60">
        <f>MIN($T$6/100*F97,200)</f>
        <v>0.2805</v>
      </c>
      <c r="U97" s="60">
        <f>MIN($U$6/100*F97,250)</f>
        <v>0.3740000000000001</v>
      </c>
      <c r="V97" s="60">
        <v>0.2</v>
      </c>
      <c r="W97" s="60">
        <v>0.2</v>
      </c>
      <c r="X97" s="60">
        <v>0.6</v>
      </c>
      <c r="Y97" s="142">
        <f>IF(AND(D97&lt;49.85,G97&gt;0),$C$2*ABS(G97)/40000,(SUMPRODUCT(--(G97&gt;$S97:$U97),(G97-$S97:$U97),($V97:$X97)))*E97/40000)</f>
        <v>0</v>
      </c>
      <c r="Z97" s="141">
        <f>IF(AND(C97&gt;=50.1,G97&lt;0),($A$2)*ABS(G97)/40000,0)</f>
        <v>0</v>
      </c>
      <c r="AA97" s="67">
        <f>R97+Y97+Z97</f>
        <v>-0.000266579315</v>
      </c>
      <c r="AB97" s="139" t="str">
        <f>IF(AA97&gt;=0,AA97,"")</f>
        <v/>
      </c>
      <c r="AC97" s="76">
        <f>IF(AA97&lt;0,AA97,"")</f>
        <v>-0.000266579315</v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49.98</v>
      </c>
      <c r="D98" s="73">
        <f>ROUND(C98,2)</f>
        <v>49.98</v>
      </c>
      <c r="E98" s="60">
        <v>365.14</v>
      </c>
      <c r="F98" s="61">
        <v>1.87</v>
      </c>
      <c r="G98" s="74">
        <v>0.00311</v>
      </c>
      <c r="H98" s="63">
        <f>MAX(G98,-0.12*F98)</f>
        <v>0.00311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2.8389635E-5</v>
      </c>
      <c r="S98" s="60">
        <f>MIN($S$6/100*F98,150)</f>
        <v>0.2244</v>
      </c>
      <c r="T98" s="60">
        <f>MIN($T$6/100*F98,200)</f>
        <v>0.2805</v>
      </c>
      <c r="U98" s="60">
        <f>MIN($U$6/100*F98,250)</f>
        <v>0.3740000000000001</v>
      </c>
      <c r="V98" s="60">
        <v>0.2</v>
      </c>
      <c r="W98" s="60">
        <v>0.2</v>
      </c>
      <c r="X98" s="60">
        <v>0.6</v>
      </c>
      <c r="Y98" s="142">
        <f>IF(AND(D98&lt;49.85,G98&gt;0),$C$2*ABS(G98)/40000,(SUMPRODUCT(--(G98&gt;$S98:$U98),(G98-$S98:$U98),($V98:$X98)))*E98/40000)</f>
        <v>0</v>
      </c>
      <c r="Z98" s="141">
        <f>IF(AND(C98&gt;=50.1,G98&lt;0),($A$2)*ABS(G98)/40000,0)</f>
        <v>0</v>
      </c>
      <c r="AA98" s="67">
        <f>R98+Y98+Z98</f>
        <v>2.8389635E-5</v>
      </c>
      <c r="AB98" s="139">
        <f>IF(AA98&gt;=0,AA98,"")</f>
        <v>2.8389635E-5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50.03</v>
      </c>
      <c r="D99" s="73">
        <f>ROUND(C99,2)</f>
        <v>50.03</v>
      </c>
      <c r="E99" s="60">
        <v>121.2</v>
      </c>
      <c r="F99" s="61">
        <v>1.87</v>
      </c>
      <c r="G99" s="74">
        <v>0.00311</v>
      </c>
      <c r="H99" s="63">
        <f>MAX(G99,-0.12*F99)</f>
        <v>0.00311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9.4233E-6</v>
      </c>
      <c r="S99" s="60">
        <f>MIN($S$6/100*F99,150)</f>
        <v>0.2244</v>
      </c>
      <c r="T99" s="60">
        <f>MIN($T$6/100*F99,200)</f>
        <v>0.2805</v>
      </c>
      <c r="U99" s="60">
        <f>MIN($U$6/100*F99,250)</f>
        <v>0.3740000000000001</v>
      </c>
      <c r="V99" s="60">
        <v>0.2</v>
      </c>
      <c r="W99" s="60">
        <v>0.2</v>
      </c>
      <c r="X99" s="60">
        <v>0.6</v>
      </c>
      <c r="Y99" s="142">
        <f>IF(AND(D99&lt;49.85,G99&gt;0),$C$2*ABS(G99)/40000,(SUMPRODUCT(--(G99&gt;$S99:$U99),(G99-$S99:$U99),($V99:$X99)))*E99/40000)</f>
        <v>0</v>
      </c>
      <c r="Z99" s="141">
        <f>IF(AND(C99&gt;=50.1,G99&lt;0),($A$2)*ABS(G99)/40000,0)</f>
        <v>0</v>
      </c>
      <c r="AA99" s="67">
        <f>R99+Y99+Z99</f>
        <v>9.4233E-6</v>
      </c>
      <c r="AB99" s="139">
        <f>IF(AA99&gt;=0,AA99,"")</f>
        <v>9.4233E-6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50.05</v>
      </c>
      <c r="D100" s="73">
        <f>ROUND(C100,2)</f>
        <v>50.05</v>
      </c>
      <c r="E100" s="60">
        <v>0</v>
      </c>
      <c r="F100" s="61">
        <v>1.87</v>
      </c>
      <c r="G100" s="74">
        <v>0.00311</v>
      </c>
      <c r="H100" s="63">
        <f>MAX(G100,-0.12*F100)</f>
        <v>0.00311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0.2244</v>
      </c>
      <c r="T100" s="60">
        <f>MIN($T$6/100*F100,200)</f>
        <v>0.2805</v>
      </c>
      <c r="U100" s="60">
        <f>MIN($U$6/100*F100,250)</f>
        <v>0.3740000000000001</v>
      </c>
      <c r="V100" s="60">
        <v>0.2</v>
      </c>
      <c r="W100" s="60">
        <v>0.2</v>
      </c>
      <c r="X100" s="60">
        <v>0.6</v>
      </c>
      <c r="Y100" s="142">
        <f>IF(AND(D100&lt;49.85,G100&gt;0),$C$2*ABS(G100)/40000,(SUMPRODUCT(--(G100&gt;$S100:$U100),(G100-$S100:$U100),($V100:$X100)))*E100/40000)</f>
        <v>0</v>
      </c>
      <c r="Z100" s="141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50.04</v>
      </c>
      <c r="D101" s="73">
        <f>ROUND(C101,2)</f>
        <v>50.04</v>
      </c>
      <c r="E101" s="60">
        <v>60.6</v>
      </c>
      <c r="F101" s="61">
        <v>1.87</v>
      </c>
      <c r="G101" s="74">
        <v>0.00311</v>
      </c>
      <c r="H101" s="63">
        <f>MAX(G101,-0.12*F101)</f>
        <v>0.00311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4.71165E-6</v>
      </c>
      <c r="S101" s="60">
        <f>MIN($S$6/100*F101,150)</f>
        <v>0.2244</v>
      </c>
      <c r="T101" s="60">
        <f>MIN($T$6/100*F101,200)</f>
        <v>0.2805</v>
      </c>
      <c r="U101" s="60">
        <f>MIN($U$6/100*F101,250)</f>
        <v>0.3740000000000001</v>
      </c>
      <c r="V101" s="60">
        <v>0.2</v>
      </c>
      <c r="W101" s="60">
        <v>0.2</v>
      </c>
      <c r="X101" s="60">
        <v>0.6</v>
      </c>
      <c r="Y101" s="142">
        <f>IF(AND(D101&lt;49.85,G101&gt;0),$C$2*ABS(G101)/40000,(SUMPRODUCT(--(G101&gt;$S101:$U101),(G101-$S101:$U101),($V101:$X101)))*E101/40000)</f>
        <v>0</v>
      </c>
      <c r="Z101" s="141">
        <f>IF(AND(C101&gt;=50.1,G101&lt;0),($A$2)*ABS(G101)/40000,0)</f>
        <v>0</v>
      </c>
      <c r="AA101" s="67">
        <f>R101+Y101+Z101</f>
        <v>4.71165E-6</v>
      </c>
      <c r="AB101" s="139">
        <f>IF(AA101&gt;=0,AA101,"")</f>
        <v>4.71165E-6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50.05</v>
      </c>
      <c r="D102" s="73">
        <f>ROUND(C102,2)</f>
        <v>50.05</v>
      </c>
      <c r="E102" s="60">
        <v>0</v>
      </c>
      <c r="F102" s="61">
        <v>1.87</v>
      </c>
      <c r="G102" s="74">
        <v>0.00311</v>
      </c>
      <c r="H102" s="63">
        <f>MAX(G102,-0.12*F102)</f>
        <v>0.00311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0.2244</v>
      </c>
      <c r="T102" s="60">
        <f>MIN($T$6/100*F102,200)</f>
        <v>0.2805</v>
      </c>
      <c r="U102" s="60">
        <f>MIN($U$6/100*F102,250)</f>
        <v>0.3740000000000001</v>
      </c>
      <c r="V102" s="60">
        <v>0.2</v>
      </c>
      <c r="W102" s="60">
        <v>0.2</v>
      </c>
      <c r="X102" s="60">
        <v>0.6</v>
      </c>
      <c r="Y102" s="142">
        <f>IF(AND(D102&lt;49.85,G102&gt;0),$C$2*ABS(G102)/40000,(SUMPRODUCT(--(G102&gt;$S102:$U102),(G102-$S102:$U102),($V102:$X102)))*E102/40000)</f>
        <v>0</v>
      </c>
      <c r="Z102" s="141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50.05</v>
      </c>
      <c r="D103" s="98">
        <f>ROUND(C103,2)</f>
        <v>50.05</v>
      </c>
      <c r="E103" s="99">
        <v>0</v>
      </c>
      <c r="F103" s="61">
        <v>1.87</v>
      </c>
      <c r="G103" s="100">
        <v>0.02276</v>
      </c>
      <c r="H103" s="101">
        <f>MAX(G103,-0.12*F103)</f>
        <v>0.02276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0.2244</v>
      </c>
      <c r="T103" s="105">
        <f>MIN($T$6/100*F103,200)</f>
        <v>0.2805</v>
      </c>
      <c r="U103" s="105">
        <f>MIN($U$6/100*F103,250)</f>
        <v>0.3740000000000001</v>
      </c>
      <c r="V103" s="105">
        <v>0.2</v>
      </c>
      <c r="W103" s="105">
        <v>0.2</v>
      </c>
      <c r="X103" s="105">
        <v>0.6</v>
      </c>
      <c r="Y103" s="143">
        <f>IF(AND(D103&lt;49.85,G103&gt;0),$C$2*ABS(G103)/40000,(SUMPRODUCT(--(G103&gt;$S103:$U103),(G103-$S103:$U103),($V103:$X103)))*E103/40000)</f>
        <v>0</v>
      </c>
      <c r="Z103" s="141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49.98875</v>
      </c>
      <c r="D104" s="110">
        <f>ROUND(C104,2)</f>
        <v>49.99</v>
      </c>
      <c r="E104" s="111">
        <f>AVERAGE(E6:E103)</f>
        <v>300.6749999999999</v>
      </c>
      <c r="F104" s="111">
        <f>AVERAGE(F6:F103)</f>
        <v>1.878333333333333</v>
      </c>
      <c r="G104" s="112">
        <f>SUM(G8:G103)/4</f>
        <v>0.07801999999999999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0.002493114869999999</v>
      </c>
      <c r="S104" s="113"/>
      <c r="T104" s="113"/>
      <c r="U104" s="113"/>
      <c r="V104" s="113"/>
      <c r="W104" s="113"/>
      <c r="X104" s="113"/>
      <c r="Y104" s="114">
        <f>SUM(Y8:Y103)</f>
        <v>0.000276</v>
      </c>
      <c r="Z104" s="114">
        <f>SUM(Z8:Z103)</f>
        <v>0</v>
      </c>
      <c r="AA104" s="115">
        <f>SUM(AA8:AA103)</f>
        <v>0.002769114869999999</v>
      </c>
      <c r="AB104" s="116">
        <f>SUM(AB8:AB103)</f>
        <v>0.0051044026775</v>
      </c>
      <c r="AC104" s="117">
        <f>SUM(AC8:AC103)</f>
        <v>-0.002335287807499999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0.0004986229739999997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0.002769114869999999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60.6024</v>
      </c>
      <c r="AH152" s="86">
        <f>MIN(AG152,$C$2)</f>
        <v>60.6024</v>
      </c>
    </row>
    <row r="153" spans="1:37" customHeight="1" ht="16">
      <c r="AE153" s="16"/>
      <c r="AF153" s="133">
        <f>ROUND((AF152-0.01),2)</f>
        <v>50.03</v>
      </c>
      <c r="AG153" s="134">
        <f>2*$A$2/5</f>
        <v>121.2048</v>
      </c>
      <c r="AH153" s="86">
        <f>MIN(AG153,$C$2)</f>
        <v>121.2048</v>
      </c>
    </row>
    <row r="154" spans="1:37" customHeight="1" ht="16">
      <c r="AE154" s="16"/>
      <c r="AF154" s="133">
        <f>ROUND((AF153-0.01),2)</f>
        <v>50.02</v>
      </c>
      <c r="AG154" s="134">
        <f>3*$A$2/5</f>
        <v>181.8072</v>
      </c>
      <c r="AH154" s="86">
        <f>MIN(AG154,$C$2)</f>
        <v>181.8072</v>
      </c>
    </row>
    <row r="155" spans="1:37" customHeight="1" ht="16">
      <c r="AE155" s="16"/>
      <c r="AF155" s="133">
        <f>ROUND((AF154-0.01),2)</f>
        <v>50.01</v>
      </c>
      <c r="AG155" s="134">
        <f>4*$A$2/5</f>
        <v>242.4096</v>
      </c>
      <c r="AH155" s="86">
        <f>MIN(AG155,$C$2)</f>
        <v>242.4096</v>
      </c>
    </row>
    <row r="156" spans="1:37" customHeight="1" ht="16">
      <c r="AE156" s="16"/>
      <c r="AF156" s="133">
        <f>ROUND((AF155-0.01),2)</f>
        <v>50</v>
      </c>
      <c r="AG156" s="134">
        <f>5*$A$2/5</f>
        <v>303.012</v>
      </c>
      <c r="AH156" s="86">
        <f>MIN(AG156,$C$2)</f>
        <v>303.012</v>
      </c>
    </row>
    <row r="157" spans="1:37" customHeight="1" ht="16">
      <c r="AE157" s="16"/>
      <c r="AF157" s="133">
        <f>ROUND((AF156-0.01),2)</f>
        <v>49.99</v>
      </c>
      <c r="AG157" s="134">
        <f>50+15*$A$2/16</f>
        <v>334.07375</v>
      </c>
      <c r="AH157" s="86">
        <f>MIN(AG157,$C$2)</f>
        <v>334.07375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365.1355</v>
      </c>
      <c r="AH158" s="86">
        <f>MIN(AG158,$C$2)</f>
        <v>365.1355</v>
      </c>
    </row>
    <row r="159" spans="1:37" customHeight="1" ht="16">
      <c r="AE159" s="16"/>
      <c r="AF159" s="133">
        <f>ROUND((AF158-0.01),2)</f>
        <v>49.97</v>
      </c>
      <c r="AG159" s="134">
        <f>150+13*$A$2/16</f>
        <v>396.19725</v>
      </c>
      <c r="AH159" s="86">
        <f>MIN(AG159,$C$2)</f>
        <v>396.19725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427.259</v>
      </c>
      <c r="AH160" s="86">
        <f>MIN(AG160,$C$2)</f>
        <v>427.259</v>
      </c>
    </row>
    <row r="161" spans="1:37" customHeight="1" ht="16">
      <c r="AE161" s="16"/>
      <c r="AF161" s="133">
        <f>ROUND((AF160-0.01),2)</f>
        <v>49.95</v>
      </c>
      <c r="AG161" s="134">
        <f>250+11*$A$2/16</f>
        <v>458.32075</v>
      </c>
      <c r="AH161" s="86">
        <f>MIN(AG161,$C$2)</f>
        <v>458.32075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489.3825</v>
      </c>
      <c r="AH162" s="86">
        <f>MIN(AG162,$C$2)</f>
        <v>489.3825</v>
      </c>
    </row>
    <row r="163" spans="1:37" customHeight="1" ht="16">
      <c r="AE163" s="16"/>
      <c r="AF163" s="133">
        <f>ROUND((AF162-0.01),2)</f>
        <v>49.93</v>
      </c>
      <c r="AG163" s="134">
        <f>350+9*$A$2/16</f>
        <v>520.44425</v>
      </c>
      <c r="AH163" s="86">
        <f>MIN(AG163,$C$2)</f>
        <v>520.44425</v>
      </c>
    </row>
    <row r="164" spans="1:37" customHeight="1" ht="15">
      <c r="AE164" s="16"/>
      <c r="AF164" s="133">
        <f>ROUND((AF163-0.01),2)</f>
        <v>49.92</v>
      </c>
      <c r="AG164" s="134">
        <f>400+8*$A$2/16</f>
        <v>551.506</v>
      </c>
      <c r="AH164" s="135">
        <f>MIN(AG164,$C$2)</f>
        <v>551.506</v>
      </c>
    </row>
    <row r="165" spans="1:37" customHeight="1" ht="15">
      <c r="AE165" s="16"/>
      <c r="AF165" s="133">
        <f>ROUND((AF164-0.01),2)</f>
        <v>49.91</v>
      </c>
      <c r="AG165" s="134">
        <f>450+7*$A$2/16</f>
        <v>582.5677499999999</v>
      </c>
      <c r="AH165" s="135">
        <f>MIN(AG165,$C$2)</f>
        <v>582.5677499999999</v>
      </c>
    </row>
    <row r="166" spans="1:37" customHeight="1" ht="15">
      <c r="AE166" s="16"/>
      <c r="AF166" s="133">
        <f>ROUND((AF165-0.01),2)</f>
        <v>49.9</v>
      </c>
      <c r="AG166" s="134">
        <f>500+6*$A$2/16</f>
        <v>613.6295</v>
      </c>
      <c r="AH166" s="135">
        <f>MIN(AG166,$C$2)</f>
        <v>613.6295</v>
      </c>
    </row>
    <row r="167" spans="1:37" customHeight="1" ht="15">
      <c r="AE167" s="16"/>
      <c r="AF167" s="133">
        <f>ROUND((AF166-0.01),2)</f>
        <v>49.89</v>
      </c>
      <c r="AG167" s="134">
        <f>550+5*$A$2/16</f>
        <v>644.69125</v>
      </c>
      <c r="AH167" s="135">
        <f>MIN(AG167,$C$2)</f>
        <v>644.69125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675.753</v>
      </c>
      <c r="AH168" s="135">
        <f>MIN(AG168,$C$2)</f>
        <v>675.753</v>
      </c>
    </row>
    <row r="169" spans="1:37" customHeight="1" ht="15">
      <c r="AE169" s="16"/>
      <c r="AF169" s="133">
        <f>ROUND((AF168-0.01),2)</f>
        <v>49.87</v>
      </c>
      <c r="AG169" s="134">
        <f>650+3*$A$2/16</f>
        <v>706.81475</v>
      </c>
      <c r="AH169" s="135">
        <f>MIN(AG169,$C$2)</f>
        <v>706.81475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737.8765</v>
      </c>
      <c r="AH170" s="135">
        <f>MIN(AG170,$C$2)</f>
        <v>737.8765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768.93825</v>
      </c>
      <c r="AH171" s="135">
        <f>MIN(AG171,$C$2)</f>
        <v>768.93825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0.0021284096675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279.351</v>
      </c>
      <c r="B2" s="18"/>
      <c r="C2" s="19">
        <v>800</v>
      </c>
      <c r="D2" s="20"/>
      <c r="E2" s="20"/>
      <c r="F2" s="20"/>
      <c r="G2" s="20"/>
      <c r="H2" s="20"/>
      <c r="I2" s="20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0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59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49.99</v>
      </c>
      <c r="D8" s="59">
        <f>ROUND(C8,2)</f>
        <v>49.99</v>
      </c>
      <c r="E8" s="60">
        <v>311.89</v>
      </c>
      <c r="F8" s="61">
        <v>1.82</v>
      </c>
      <c r="G8" s="62">
        <v>-0.02724</v>
      </c>
      <c r="H8" s="63">
        <f>MAX(G8,-0.12*F8)</f>
        <v>-0.02724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-0.00021239709</v>
      </c>
      <c r="S8" s="60">
        <f>MIN($S$6/100*F8,150)</f>
        <v>0.2184</v>
      </c>
      <c r="T8" s="60">
        <f>MIN($T$6/100*F8,200)</f>
        <v>0.273</v>
      </c>
      <c r="U8" s="60">
        <f>MIN($U$6/100*F8,250)</f>
        <v>0.364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-0.00021239709</v>
      </c>
      <c r="AB8" s="64" t="str">
        <f>IF(AA8&gt;=0,AA8,"")</f>
        <v/>
      </c>
      <c r="AC8" s="68">
        <f>IF(AA8&lt;0,AA8,"")</f>
        <v>-0.00021239709</v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49.95</v>
      </c>
      <c r="D9" s="73">
        <f>ROUND(C9,2)</f>
        <v>49.95</v>
      </c>
      <c r="E9" s="60">
        <v>442.05</v>
      </c>
      <c r="F9" s="61">
        <v>1.82</v>
      </c>
      <c r="G9" s="74">
        <v>-0.00759</v>
      </c>
      <c r="H9" s="63">
        <f>MAX(G9,-0.12*F9)</f>
        <v>-0.00759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-8.38789875E-5</v>
      </c>
      <c r="S9" s="60">
        <f>MIN($S$6/100*F9,150)</f>
        <v>0.2184</v>
      </c>
      <c r="T9" s="60">
        <f>MIN($T$6/100*F9,200)</f>
        <v>0.273</v>
      </c>
      <c r="U9" s="60">
        <f>MIN($U$6/100*F9,250)</f>
        <v>0.364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-8.38789875E-5</v>
      </c>
      <c r="AB9" s="139" t="str">
        <f>IF(AA9&gt;=0,AA9,"")</f>
        <v/>
      </c>
      <c r="AC9" s="76">
        <f>IF(AA9&lt;0,AA9,"")</f>
        <v>-8.38789875E-5</v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49.96</v>
      </c>
      <c r="D10" s="73">
        <f>ROUND(C10,2)</f>
        <v>49.96</v>
      </c>
      <c r="E10" s="60">
        <v>409.51</v>
      </c>
      <c r="F10" s="61">
        <v>1.82</v>
      </c>
      <c r="G10" s="74">
        <v>0.01206</v>
      </c>
      <c r="H10" s="63">
        <f>MAX(G10,-0.12*F10)</f>
        <v>0.01206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0.000123467265</v>
      </c>
      <c r="S10" s="60">
        <f>MIN($S$6/100*F10,150)</f>
        <v>0.2184</v>
      </c>
      <c r="T10" s="60">
        <f>MIN($T$6/100*F10,200)</f>
        <v>0.273</v>
      </c>
      <c r="U10" s="60">
        <f>MIN($U$6/100*F10,250)</f>
        <v>0.364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0.000123467265</v>
      </c>
      <c r="AB10" s="139">
        <f>IF(AA10&gt;=0,AA10,"")</f>
        <v>0.000123467265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279.35</v>
      </c>
      <c r="F11" s="61">
        <v>1.82</v>
      </c>
      <c r="G11" s="74">
        <v>-0.00759</v>
      </c>
      <c r="H11" s="63">
        <f>MAX(G11,-0.12*F11)</f>
        <v>-0.00759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-5.300666250000001E-5</v>
      </c>
      <c r="S11" s="60">
        <f>MIN($S$6/100*F11,150)</f>
        <v>0.2184</v>
      </c>
      <c r="T11" s="60">
        <f>MIN($T$6/100*F11,200)</f>
        <v>0.273</v>
      </c>
      <c r="U11" s="60">
        <f>MIN($U$6/100*F11,250)</f>
        <v>0.364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-5.300666250000001E-5</v>
      </c>
      <c r="AB11" s="139" t="str">
        <f>IF(AA11&gt;=0,AA11,"")</f>
        <v/>
      </c>
      <c r="AC11" s="76">
        <f>IF(AA11&lt;0,AA11,"")</f>
        <v>-5.300666250000001E-5</v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49.97</v>
      </c>
      <c r="D12" s="73">
        <f>ROUND(C12,2)</f>
        <v>49.97</v>
      </c>
      <c r="E12" s="60">
        <v>376.97</v>
      </c>
      <c r="F12" s="61">
        <v>1.82</v>
      </c>
      <c r="G12" s="74">
        <v>0.01206</v>
      </c>
      <c r="H12" s="63">
        <f>MAX(G12,-0.12*F12)</f>
        <v>0.01206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0.000113656455</v>
      </c>
      <c r="S12" s="60">
        <f>MIN($S$6/100*F12,150)</f>
        <v>0.2184</v>
      </c>
      <c r="T12" s="60">
        <f>MIN($T$6/100*F12,200)</f>
        <v>0.273</v>
      </c>
      <c r="U12" s="60">
        <f>MIN($U$6/100*F12,250)</f>
        <v>0.364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0.000113656455</v>
      </c>
      <c r="AB12" s="139">
        <f>IF(AA12&gt;=0,AA12,"")</f>
        <v>0.000113656455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49.95</v>
      </c>
      <c r="D13" s="73">
        <f>ROUND(C13,2)</f>
        <v>49.95</v>
      </c>
      <c r="E13" s="60">
        <v>442.05</v>
      </c>
      <c r="F13" s="61">
        <v>1.82</v>
      </c>
      <c r="G13" s="74">
        <v>0.01206</v>
      </c>
      <c r="H13" s="63">
        <f>MAX(G13,-0.12*F13)</f>
        <v>0.01206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0.000133278075</v>
      </c>
      <c r="S13" s="60">
        <f>MIN($S$6/100*F13,150)</f>
        <v>0.2184</v>
      </c>
      <c r="T13" s="60">
        <f>MIN($T$6/100*F13,200)</f>
        <v>0.273</v>
      </c>
      <c r="U13" s="60">
        <f>MIN($U$6/100*F13,250)</f>
        <v>0.364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0.000133278075</v>
      </c>
      <c r="AB13" s="139">
        <f>IF(AA13&gt;=0,AA13,"")</f>
        <v>0.000133278075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49.97</v>
      </c>
      <c r="D14" s="73">
        <f>ROUND(C14,2)</f>
        <v>49.97</v>
      </c>
      <c r="E14" s="60">
        <v>376.97</v>
      </c>
      <c r="F14" s="61">
        <v>1.82</v>
      </c>
      <c r="G14" s="74">
        <v>-0.00759</v>
      </c>
      <c r="H14" s="63">
        <f>MAX(G14,-0.12*F14)</f>
        <v>-0.00759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-7.153005750000002E-5</v>
      </c>
      <c r="S14" s="60">
        <f>MIN($S$6/100*F14,150)</f>
        <v>0.2184</v>
      </c>
      <c r="T14" s="60">
        <f>MIN($T$6/100*F14,200)</f>
        <v>0.273</v>
      </c>
      <c r="U14" s="60">
        <f>MIN($U$6/100*F14,250)</f>
        <v>0.364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-7.153005750000002E-5</v>
      </c>
      <c r="AB14" s="139" t="str">
        <f>IF(AA14&gt;=0,AA14,"")</f>
        <v/>
      </c>
      <c r="AC14" s="76">
        <f>IF(AA14&lt;0,AA14,"")</f>
        <v>-7.153005750000002E-5</v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50.01</v>
      </c>
      <c r="D15" s="73">
        <f>ROUND(C15,2)</f>
        <v>50.01</v>
      </c>
      <c r="E15" s="60">
        <v>223.48</v>
      </c>
      <c r="F15" s="61">
        <v>1.82</v>
      </c>
      <c r="G15" s="74">
        <v>0.01206</v>
      </c>
      <c r="H15" s="63">
        <f>MAX(G15,-0.12*F15)</f>
        <v>0.01206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6.737921999999999E-5</v>
      </c>
      <c r="S15" s="60">
        <f>MIN($S$6/100*F15,150)</f>
        <v>0.2184</v>
      </c>
      <c r="T15" s="60">
        <f>MIN($T$6/100*F15,200)</f>
        <v>0.273</v>
      </c>
      <c r="U15" s="60">
        <f>MIN($U$6/100*F15,250)</f>
        <v>0.364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6.737921999999999E-5</v>
      </c>
      <c r="AB15" s="139">
        <f>IF(AA15&gt;=0,AA15,"")</f>
        <v>6.737921999999999E-5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49.99</v>
      </c>
      <c r="D16" s="73">
        <f>ROUND(C16,2)</f>
        <v>49.99</v>
      </c>
      <c r="E16" s="60">
        <v>311.89</v>
      </c>
      <c r="F16" s="61">
        <v>1.82</v>
      </c>
      <c r="G16" s="74">
        <v>-0.00759</v>
      </c>
      <c r="H16" s="63">
        <f>MAX(G16,-0.12*F16)</f>
        <v>-0.00759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-5.91811275E-5</v>
      </c>
      <c r="S16" s="60">
        <f>MIN($S$6/100*F16,150)</f>
        <v>0.2184</v>
      </c>
      <c r="T16" s="60">
        <f>MIN($T$6/100*F16,200)</f>
        <v>0.273</v>
      </c>
      <c r="U16" s="60">
        <f>MIN($U$6/100*F16,250)</f>
        <v>0.364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-5.91811275E-5</v>
      </c>
      <c r="AB16" s="139" t="str">
        <f>IF(AA16&gt;=0,AA16,"")</f>
        <v/>
      </c>
      <c r="AC16" s="76">
        <f>IF(AA16&lt;0,AA16,"")</f>
        <v>-5.91811275E-5</v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50.01</v>
      </c>
      <c r="D17" s="73">
        <f>ROUND(C17,2)</f>
        <v>50.01</v>
      </c>
      <c r="E17" s="60">
        <v>223.48</v>
      </c>
      <c r="F17" s="61">
        <v>1.82</v>
      </c>
      <c r="G17" s="74">
        <v>0.01206</v>
      </c>
      <c r="H17" s="63">
        <f>MAX(G17,-0.12*F17)</f>
        <v>0.01206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6.737921999999999E-5</v>
      </c>
      <c r="S17" s="60">
        <f>MIN($S$6/100*F17,150)</f>
        <v>0.2184</v>
      </c>
      <c r="T17" s="60">
        <f>MIN($T$6/100*F17,200)</f>
        <v>0.273</v>
      </c>
      <c r="U17" s="60">
        <f>MIN($U$6/100*F17,250)</f>
        <v>0.364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6.737921999999999E-5</v>
      </c>
      <c r="AB17" s="139">
        <f>IF(AA17&gt;=0,AA17,"")</f>
        <v>6.737921999999999E-5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223.48</v>
      </c>
      <c r="F18" s="61">
        <v>1.82</v>
      </c>
      <c r="G18" s="74">
        <v>-0.00759</v>
      </c>
      <c r="H18" s="63">
        <f>MAX(G18,-0.12*F18)</f>
        <v>-0.00759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-4.240533E-5</v>
      </c>
      <c r="S18" s="60">
        <f>MIN($S$6/100*F18,150)</f>
        <v>0.2184</v>
      </c>
      <c r="T18" s="60">
        <f>MIN($T$6/100*F18,200)</f>
        <v>0.273</v>
      </c>
      <c r="U18" s="60">
        <f>MIN($U$6/100*F18,250)</f>
        <v>0.364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-4.240533E-5</v>
      </c>
      <c r="AB18" s="139" t="str">
        <f>IF(AA18&gt;=0,AA18,"")</f>
        <v/>
      </c>
      <c r="AC18" s="76">
        <f>IF(AA18&lt;0,AA18,"")</f>
        <v>-4.240533E-5</v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50.02</v>
      </c>
      <c r="D19" s="73">
        <f>ROUND(C19,2)</f>
        <v>50.02</v>
      </c>
      <c r="E19" s="60">
        <v>167.61</v>
      </c>
      <c r="F19" s="61">
        <v>1.82</v>
      </c>
      <c r="G19" s="74">
        <v>0.01206</v>
      </c>
      <c r="H19" s="63">
        <f>MAX(G19,-0.12*F19)</f>
        <v>0.01206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5.0534415E-5</v>
      </c>
      <c r="S19" s="60">
        <f>MIN($S$6/100*F19,150)</f>
        <v>0.2184</v>
      </c>
      <c r="T19" s="60">
        <f>MIN($T$6/100*F19,200)</f>
        <v>0.273</v>
      </c>
      <c r="U19" s="60">
        <f>MIN($U$6/100*F19,250)</f>
        <v>0.364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5.0534415E-5</v>
      </c>
      <c r="AB19" s="139">
        <f>IF(AA19&gt;=0,AA19,"")</f>
        <v>5.0534415E-5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49.98</v>
      </c>
      <c r="D20" s="73">
        <f>ROUND(C20,2)</f>
        <v>49.98</v>
      </c>
      <c r="E20" s="60">
        <v>344.43</v>
      </c>
      <c r="F20" s="61">
        <v>1.82</v>
      </c>
      <c r="G20" s="74">
        <v>-0.00759</v>
      </c>
      <c r="H20" s="63">
        <f>MAX(G20,-0.12*F20)</f>
        <v>-0.00759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-6.53555925E-5</v>
      </c>
      <c r="S20" s="60">
        <f>MIN($S$6/100*F20,150)</f>
        <v>0.2184</v>
      </c>
      <c r="T20" s="60">
        <f>MIN($T$6/100*F20,200)</f>
        <v>0.273</v>
      </c>
      <c r="U20" s="60">
        <f>MIN($U$6/100*F20,250)</f>
        <v>0.364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-6.53555925E-5</v>
      </c>
      <c r="AB20" s="139" t="str">
        <f>IF(AA20&gt;=0,AA20,"")</f>
        <v/>
      </c>
      <c r="AC20" s="76">
        <f>IF(AA20&lt;0,AA20,"")</f>
        <v>-6.53555925E-5</v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279.35</v>
      </c>
      <c r="F21" s="61">
        <v>1.82</v>
      </c>
      <c r="G21" s="74">
        <v>0.01206</v>
      </c>
      <c r="H21" s="63">
        <f>MAX(G21,-0.12*F21)</f>
        <v>0.01206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8.422402500000001E-5</v>
      </c>
      <c r="S21" s="60">
        <f>MIN($S$6/100*F21,150)</f>
        <v>0.2184</v>
      </c>
      <c r="T21" s="60">
        <f>MIN($T$6/100*F21,200)</f>
        <v>0.273</v>
      </c>
      <c r="U21" s="60">
        <f>MIN($U$6/100*F21,250)</f>
        <v>0.364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8.422402500000001E-5</v>
      </c>
      <c r="AB21" s="139">
        <f>IF(AA21&gt;=0,AA21,"")</f>
        <v>8.422402500000001E-5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50.01</v>
      </c>
      <c r="D22" s="73">
        <f>ROUND(C22,2)</f>
        <v>50.01</v>
      </c>
      <c r="E22" s="60">
        <v>223.48</v>
      </c>
      <c r="F22" s="61">
        <v>1.82</v>
      </c>
      <c r="G22" s="74">
        <v>0.01206</v>
      </c>
      <c r="H22" s="63">
        <f>MAX(G22,-0.12*F22)</f>
        <v>0.01206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6.737921999999999E-5</v>
      </c>
      <c r="S22" s="60">
        <f>MIN($S$6/100*F22,150)</f>
        <v>0.2184</v>
      </c>
      <c r="T22" s="60">
        <f>MIN($T$6/100*F22,200)</f>
        <v>0.273</v>
      </c>
      <c r="U22" s="60">
        <f>MIN($U$6/100*F22,250)</f>
        <v>0.364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6.737921999999999E-5</v>
      </c>
      <c r="AB22" s="139">
        <f>IF(AA22&gt;=0,AA22,"")</f>
        <v>6.737921999999999E-5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50.03</v>
      </c>
      <c r="D23" s="73">
        <f>ROUND(C23,2)</f>
        <v>50.03</v>
      </c>
      <c r="E23" s="60">
        <v>111.74</v>
      </c>
      <c r="F23" s="61">
        <v>1.82</v>
      </c>
      <c r="G23" s="74">
        <v>-0.00759</v>
      </c>
      <c r="H23" s="63">
        <f>MAX(G23,-0.12*F23)</f>
        <v>-0.00759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-2.1202665E-5</v>
      </c>
      <c r="S23" s="60">
        <f>MIN($S$6/100*F23,150)</f>
        <v>0.2184</v>
      </c>
      <c r="T23" s="60">
        <f>MIN($T$6/100*F23,200)</f>
        <v>0.273</v>
      </c>
      <c r="U23" s="60">
        <f>MIN($U$6/100*F23,250)</f>
        <v>0.364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-2.1202665E-5</v>
      </c>
      <c r="AB23" s="139" t="str">
        <f>IF(AA23&gt;=0,AA23,"")</f>
        <v/>
      </c>
      <c r="AC23" s="76">
        <f>IF(AA23&lt;0,AA23,"")</f>
        <v>-2.1202665E-5</v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49.95</v>
      </c>
      <c r="D24" s="73">
        <f>ROUND(C24,2)</f>
        <v>49.95</v>
      </c>
      <c r="E24" s="60">
        <v>442.05</v>
      </c>
      <c r="F24" s="61">
        <v>1.82</v>
      </c>
      <c r="G24" s="74">
        <v>0.01206</v>
      </c>
      <c r="H24" s="63">
        <f>MAX(G24,-0.12*F24)</f>
        <v>0.01206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0.000133278075</v>
      </c>
      <c r="S24" s="60">
        <f>MIN($S$6/100*F24,150)</f>
        <v>0.2184</v>
      </c>
      <c r="T24" s="60">
        <f>MIN($T$6/100*F24,200)</f>
        <v>0.273</v>
      </c>
      <c r="U24" s="60">
        <f>MIN($U$6/100*F24,250)</f>
        <v>0.364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0.000133278075</v>
      </c>
      <c r="AB24" s="139">
        <f>IF(AA24&gt;=0,AA24,"")</f>
        <v>0.000133278075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50.04</v>
      </c>
      <c r="D25" s="73">
        <f>ROUND(C25,2)</f>
        <v>50.04</v>
      </c>
      <c r="E25" s="60">
        <v>55.87</v>
      </c>
      <c r="F25" s="61">
        <v>1.82</v>
      </c>
      <c r="G25" s="74">
        <v>-0.00759</v>
      </c>
      <c r="H25" s="63">
        <f>MAX(G25,-0.12*F25)</f>
        <v>-0.00759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-1.06013325E-5</v>
      </c>
      <c r="S25" s="60">
        <f>MIN($S$6/100*F25,150)</f>
        <v>0.2184</v>
      </c>
      <c r="T25" s="60">
        <f>MIN($T$6/100*F25,200)</f>
        <v>0.273</v>
      </c>
      <c r="U25" s="60">
        <f>MIN($U$6/100*F25,250)</f>
        <v>0.364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-1.06013325E-5</v>
      </c>
      <c r="AB25" s="139" t="str">
        <f>IF(AA25&gt;=0,AA25,"")</f>
        <v/>
      </c>
      <c r="AC25" s="76">
        <f>IF(AA25&lt;0,AA25,"")</f>
        <v>-1.06013325E-5</v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55.87</v>
      </c>
      <c r="F26" s="61">
        <v>1.82</v>
      </c>
      <c r="G26" s="74">
        <v>0.01206</v>
      </c>
      <c r="H26" s="63">
        <f>MAX(G26,-0.12*F26)</f>
        <v>0.01206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1.6844805E-5</v>
      </c>
      <c r="S26" s="60">
        <f>MIN($S$6/100*F26,150)</f>
        <v>0.2184</v>
      </c>
      <c r="T26" s="60">
        <f>MIN($T$6/100*F26,200)</f>
        <v>0.273</v>
      </c>
      <c r="U26" s="60">
        <f>MIN($U$6/100*F26,250)</f>
        <v>0.364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1.6844805E-5</v>
      </c>
      <c r="AB26" s="139">
        <f>IF(AA26&gt;=0,AA26,"")</f>
        <v>1.6844805E-5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50.05</v>
      </c>
      <c r="D27" s="73">
        <f>ROUND(C27,2)</f>
        <v>50.05</v>
      </c>
      <c r="E27" s="60">
        <v>0</v>
      </c>
      <c r="F27" s="61">
        <v>1.82</v>
      </c>
      <c r="G27" s="74">
        <v>-0.00759</v>
      </c>
      <c r="H27" s="63">
        <f>MAX(G27,-0.12*F27)</f>
        <v>-0.00759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-0</v>
      </c>
      <c r="S27" s="60">
        <f>MIN($S$6/100*F27,150)</f>
        <v>0.2184</v>
      </c>
      <c r="T27" s="60">
        <f>MIN($T$6/100*F27,200)</f>
        <v>0.273</v>
      </c>
      <c r="U27" s="60">
        <f>MIN($U$6/100*F27,250)</f>
        <v>0.364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49.95</v>
      </c>
      <c r="D28" s="73">
        <f>ROUND(C28,2)</f>
        <v>49.95</v>
      </c>
      <c r="E28" s="60">
        <v>442.05</v>
      </c>
      <c r="F28" s="61">
        <v>1.82</v>
      </c>
      <c r="G28" s="74">
        <v>0.01206</v>
      </c>
      <c r="H28" s="63">
        <f>MAX(G28,-0.12*F28)</f>
        <v>0.01206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0.000133278075</v>
      </c>
      <c r="S28" s="60">
        <f>MIN($S$6/100*F28,150)</f>
        <v>0.2184</v>
      </c>
      <c r="T28" s="60">
        <f>MIN($T$6/100*F28,200)</f>
        <v>0.273</v>
      </c>
      <c r="U28" s="60">
        <f>MIN($U$6/100*F28,250)</f>
        <v>0.364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0.000133278075</v>
      </c>
      <c r="AB28" s="139">
        <f>IF(AA28&gt;=0,AA28,"")</f>
        <v>0.000133278075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49.95</v>
      </c>
      <c r="D29" s="73">
        <f>ROUND(C29,2)</f>
        <v>49.95</v>
      </c>
      <c r="E29" s="60">
        <v>442.05</v>
      </c>
      <c r="F29" s="61">
        <v>1.82</v>
      </c>
      <c r="G29" s="74">
        <v>-0.00759</v>
      </c>
      <c r="H29" s="63">
        <f>MAX(G29,-0.12*F29)</f>
        <v>-0.00759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-8.38789875E-5</v>
      </c>
      <c r="S29" s="60">
        <f>MIN($S$6/100*F29,150)</f>
        <v>0.2184</v>
      </c>
      <c r="T29" s="60">
        <f>MIN($T$6/100*F29,200)</f>
        <v>0.273</v>
      </c>
      <c r="U29" s="60">
        <f>MIN($U$6/100*F29,250)</f>
        <v>0.364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-8.38789875E-5</v>
      </c>
      <c r="AB29" s="139" t="str">
        <f>IF(AA29&gt;=0,AA29,"")</f>
        <v/>
      </c>
      <c r="AC29" s="76">
        <f>IF(AA29&lt;0,AA29,"")</f>
        <v>-8.38789875E-5</v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49.97</v>
      </c>
      <c r="D30" s="73">
        <f>ROUND(C30,2)</f>
        <v>49.97</v>
      </c>
      <c r="E30" s="60">
        <v>376.97</v>
      </c>
      <c r="F30" s="61">
        <v>1.82</v>
      </c>
      <c r="G30" s="74">
        <v>-0.00759</v>
      </c>
      <c r="H30" s="63">
        <f>MAX(G30,-0.12*F30)</f>
        <v>-0.00759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-7.153005750000002E-5</v>
      </c>
      <c r="S30" s="60">
        <f>MIN($S$6/100*F30,150)</f>
        <v>0.2184</v>
      </c>
      <c r="T30" s="60">
        <f>MIN($T$6/100*F30,200)</f>
        <v>0.273</v>
      </c>
      <c r="U30" s="60">
        <f>MIN($U$6/100*F30,250)</f>
        <v>0.364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-7.153005750000002E-5</v>
      </c>
      <c r="AB30" s="139" t="str">
        <f>IF(AA30&gt;=0,AA30,"")</f>
        <v/>
      </c>
      <c r="AC30" s="76">
        <f>IF(AA30&lt;0,AA30,"")</f>
        <v>-7.153005750000002E-5</v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</v>
      </c>
      <c r="D31" s="73">
        <f>ROUND(C31,2)</f>
        <v>50</v>
      </c>
      <c r="E31" s="60">
        <v>279.35</v>
      </c>
      <c r="F31" s="61">
        <v>1.82</v>
      </c>
      <c r="G31" s="74">
        <v>-0.00759</v>
      </c>
      <c r="H31" s="63">
        <f>MAX(G31,-0.12*F31)</f>
        <v>-0.00759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-5.300666250000001E-5</v>
      </c>
      <c r="S31" s="60">
        <f>MIN($S$6/100*F31,150)</f>
        <v>0.2184</v>
      </c>
      <c r="T31" s="60">
        <f>MIN($T$6/100*F31,200)</f>
        <v>0.273</v>
      </c>
      <c r="U31" s="60">
        <f>MIN($U$6/100*F31,250)</f>
        <v>0.364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-5.300666250000001E-5</v>
      </c>
      <c r="AB31" s="139" t="str">
        <f>IF(AA31&gt;=0,AA31,"")</f>
        <v/>
      </c>
      <c r="AC31" s="76">
        <f>IF(AA31&lt;0,AA31,"")</f>
        <v>-5.300666250000001E-5</v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49.95</v>
      </c>
      <c r="D32" s="73">
        <f>ROUND(C32,2)</f>
        <v>49.95</v>
      </c>
      <c r="E32" s="60">
        <v>442.05</v>
      </c>
      <c r="F32" s="61">
        <v>1.82</v>
      </c>
      <c r="G32" s="74">
        <v>0.01206</v>
      </c>
      <c r="H32" s="63">
        <f>MAX(G32,-0.12*F32)</f>
        <v>0.01206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0.000133278075</v>
      </c>
      <c r="S32" s="60">
        <f>MIN($S$6/100*F32,150)</f>
        <v>0.2184</v>
      </c>
      <c r="T32" s="60">
        <f>MIN($T$6/100*F32,200)</f>
        <v>0.273</v>
      </c>
      <c r="U32" s="60">
        <f>MIN($U$6/100*F32,250)</f>
        <v>0.364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0.000133278075</v>
      </c>
      <c r="AB32" s="139">
        <f>IF(AA32&gt;=0,AA32,"")</f>
        <v>0.000133278075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49.94</v>
      </c>
      <c r="D33" s="73">
        <f>ROUND(C33,2)</f>
        <v>49.94</v>
      </c>
      <c r="E33" s="60">
        <v>474.59</v>
      </c>
      <c r="F33" s="61">
        <v>1.82</v>
      </c>
      <c r="G33" s="74">
        <v>-0.00759</v>
      </c>
      <c r="H33" s="63">
        <f>MAX(G33,-0.12*F33)</f>
        <v>-0.00759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-9.005345249999999E-5</v>
      </c>
      <c r="S33" s="60">
        <f>MIN($S$6/100*F33,150)</f>
        <v>0.2184</v>
      </c>
      <c r="T33" s="60">
        <f>MIN($T$6/100*F33,200)</f>
        <v>0.273</v>
      </c>
      <c r="U33" s="60">
        <f>MIN($U$6/100*F33,250)</f>
        <v>0.364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-9.005345249999999E-5</v>
      </c>
      <c r="AB33" s="139" t="str">
        <f>IF(AA33&gt;=0,AA33,"")</f>
        <v/>
      </c>
      <c r="AC33" s="76">
        <f>IF(AA33&lt;0,AA33,"")</f>
        <v>-9.005345249999999E-5</v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</v>
      </c>
      <c r="D34" s="73">
        <f>ROUND(C34,2)</f>
        <v>50</v>
      </c>
      <c r="E34" s="60">
        <v>279.35</v>
      </c>
      <c r="F34" s="61">
        <v>1.82</v>
      </c>
      <c r="G34" s="74">
        <v>-0.00759</v>
      </c>
      <c r="H34" s="63">
        <f>MAX(G34,-0.12*F34)</f>
        <v>-0.00759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-5.300666250000001E-5</v>
      </c>
      <c r="S34" s="60">
        <f>MIN($S$6/100*F34,150)</f>
        <v>0.2184</v>
      </c>
      <c r="T34" s="60">
        <f>MIN($T$6/100*F34,200)</f>
        <v>0.273</v>
      </c>
      <c r="U34" s="60">
        <f>MIN($U$6/100*F34,250)</f>
        <v>0.364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-5.300666250000001E-5</v>
      </c>
      <c r="AB34" s="139" t="str">
        <f>IF(AA34&gt;=0,AA34,"")</f>
        <v/>
      </c>
      <c r="AC34" s="76">
        <f>IF(AA34&lt;0,AA34,"")</f>
        <v>-5.300666250000001E-5</v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49.98</v>
      </c>
      <c r="D35" s="73">
        <f>ROUND(C35,2)</f>
        <v>49.98</v>
      </c>
      <c r="E35" s="60">
        <v>344.43</v>
      </c>
      <c r="F35" s="61">
        <v>1.82</v>
      </c>
      <c r="G35" s="74">
        <v>0.01206</v>
      </c>
      <c r="H35" s="63">
        <f>MAX(G35,-0.12*F35)</f>
        <v>0.01206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0.000103845645</v>
      </c>
      <c r="S35" s="60">
        <f>MIN($S$6/100*F35,150)</f>
        <v>0.2184</v>
      </c>
      <c r="T35" s="60">
        <f>MIN($T$6/100*F35,200)</f>
        <v>0.273</v>
      </c>
      <c r="U35" s="60">
        <f>MIN($U$6/100*F35,250)</f>
        <v>0.364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0.000103845645</v>
      </c>
      <c r="AB35" s="139">
        <f>IF(AA35&gt;=0,AA35,"")</f>
        <v>0.000103845645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49.98</v>
      </c>
      <c r="D36" s="73">
        <f>ROUND(C36,2)</f>
        <v>49.98</v>
      </c>
      <c r="E36" s="60">
        <v>344.43</v>
      </c>
      <c r="F36" s="61">
        <v>1.92</v>
      </c>
      <c r="G36" s="74">
        <v>-0.00585</v>
      </c>
      <c r="H36" s="63">
        <f>MAX(G36,-0.12*F36)</f>
        <v>-0.00585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-5.037288750000001E-5</v>
      </c>
      <c r="S36" s="60">
        <f>MIN($S$6/100*F36,150)</f>
        <v>0.2304</v>
      </c>
      <c r="T36" s="60">
        <f>MIN($T$6/100*F36,200)</f>
        <v>0.288</v>
      </c>
      <c r="U36" s="60">
        <f>MIN($U$6/100*F36,250)</f>
        <v>0.384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-5.037288750000001E-5</v>
      </c>
      <c r="AB36" s="139" t="str">
        <f>IF(AA36&gt;=0,AA36,"")</f>
        <v/>
      </c>
      <c r="AC36" s="76">
        <f>IF(AA36&lt;0,AA36,"")</f>
        <v>-5.037288750000001E-5</v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49.99</v>
      </c>
      <c r="D37" s="73">
        <f>ROUND(C37,2)</f>
        <v>49.99</v>
      </c>
      <c r="E37" s="60">
        <v>311.89</v>
      </c>
      <c r="F37" s="61">
        <v>1.92</v>
      </c>
      <c r="G37" s="74">
        <v>0.0138</v>
      </c>
      <c r="H37" s="63">
        <f>MAX(G37,-0.12*F37)</f>
        <v>0.0138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0.00010760205</v>
      </c>
      <c r="S37" s="60">
        <f>MIN($S$6/100*F37,150)</f>
        <v>0.2304</v>
      </c>
      <c r="T37" s="60">
        <f>MIN($T$6/100*F37,200)</f>
        <v>0.288</v>
      </c>
      <c r="U37" s="60">
        <f>MIN($U$6/100*F37,250)</f>
        <v>0.384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0.00010760205</v>
      </c>
      <c r="AB37" s="139">
        <f>IF(AA37&gt;=0,AA37,"")</f>
        <v>0.00010760205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50.02</v>
      </c>
      <c r="D38" s="73">
        <f>ROUND(C38,2)</f>
        <v>50.02</v>
      </c>
      <c r="E38" s="60">
        <v>167.61</v>
      </c>
      <c r="F38" s="61">
        <v>1.92</v>
      </c>
      <c r="G38" s="74">
        <v>-0.00585</v>
      </c>
      <c r="H38" s="63">
        <f>MAX(G38,-0.12*F38)</f>
        <v>-0.00585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-2.45129625E-5</v>
      </c>
      <c r="S38" s="60">
        <f>MIN($S$6/100*F38,150)</f>
        <v>0.2304</v>
      </c>
      <c r="T38" s="60">
        <f>MIN($T$6/100*F38,200)</f>
        <v>0.288</v>
      </c>
      <c r="U38" s="60">
        <f>MIN($U$6/100*F38,250)</f>
        <v>0.384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-2.45129625E-5</v>
      </c>
      <c r="AB38" s="139" t="str">
        <f>IF(AA38&gt;=0,AA38,"")</f>
        <v/>
      </c>
      <c r="AC38" s="76">
        <f>IF(AA38&lt;0,AA38,"")</f>
        <v>-2.45129625E-5</v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50.04</v>
      </c>
      <c r="D39" s="73">
        <f>ROUND(C39,2)</f>
        <v>50.04</v>
      </c>
      <c r="E39" s="60">
        <v>55.87</v>
      </c>
      <c r="F39" s="61">
        <v>1.92</v>
      </c>
      <c r="G39" s="74">
        <v>-0.00585</v>
      </c>
      <c r="H39" s="63">
        <f>MAX(G39,-0.12*F39)</f>
        <v>-0.00585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-8.170987499999999E-6</v>
      </c>
      <c r="S39" s="60">
        <f>MIN($S$6/100*F39,150)</f>
        <v>0.2304</v>
      </c>
      <c r="T39" s="60">
        <f>MIN($T$6/100*F39,200)</f>
        <v>0.288</v>
      </c>
      <c r="U39" s="60">
        <f>MIN($U$6/100*F39,250)</f>
        <v>0.384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-8.170987499999999E-6</v>
      </c>
      <c r="AB39" s="139" t="str">
        <f>IF(AA39&gt;=0,AA39,"")</f>
        <v/>
      </c>
      <c r="AC39" s="76">
        <f>IF(AA39&lt;0,AA39,"")</f>
        <v>-8.170987499999999E-6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</v>
      </c>
      <c r="D40" s="73">
        <f>ROUND(C40,2)</f>
        <v>50</v>
      </c>
      <c r="E40" s="60">
        <v>279.35</v>
      </c>
      <c r="F40" s="61">
        <v>1.92</v>
      </c>
      <c r="G40" s="74">
        <v>0.0138</v>
      </c>
      <c r="H40" s="63">
        <f>MAX(G40,-0.12*F40)</f>
        <v>0.0138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9.637575000000001E-5</v>
      </c>
      <c r="S40" s="60">
        <f>MIN($S$6/100*F40,150)</f>
        <v>0.2304</v>
      </c>
      <c r="T40" s="60">
        <f>MIN($T$6/100*F40,200)</f>
        <v>0.288</v>
      </c>
      <c r="U40" s="60">
        <f>MIN($U$6/100*F40,250)</f>
        <v>0.384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9.637575000000001E-5</v>
      </c>
      <c r="AB40" s="139">
        <f>IF(AA40&gt;=0,AA40,"")</f>
        <v>9.637575000000001E-5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49.96</v>
      </c>
      <c r="D41" s="73">
        <f>ROUND(C41,2)</f>
        <v>49.96</v>
      </c>
      <c r="E41" s="60">
        <v>409.51</v>
      </c>
      <c r="F41" s="61">
        <v>1.92</v>
      </c>
      <c r="G41" s="74">
        <v>-0.00585</v>
      </c>
      <c r="H41" s="63">
        <f>MAX(G41,-0.12*F41)</f>
        <v>-0.00585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-5.989083750000001E-5</v>
      </c>
      <c r="S41" s="60">
        <f>MIN($S$6/100*F41,150)</f>
        <v>0.2304</v>
      </c>
      <c r="T41" s="60">
        <f>MIN($T$6/100*F41,200)</f>
        <v>0.288</v>
      </c>
      <c r="U41" s="60">
        <f>MIN($U$6/100*F41,250)</f>
        <v>0.384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-5.989083750000001E-5</v>
      </c>
      <c r="AB41" s="139" t="str">
        <f>IF(AA41&gt;=0,AA41,"")</f>
        <v/>
      </c>
      <c r="AC41" s="76">
        <f>IF(AA41&lt;0,AA41,"")</f>
        <v>-5.989083750000001E-5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167.61</v>
      </c>
      <c r="F42" s="61">
        <v>1.92</v>
      </c>
      <c r="G42" s="74">
        <v>-0.00585</v>
      </c>
      <c r="H42" s="63">
        <f>MAX(G42,-0.12*F42)</f>
        <v>-0.00585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-2.45129625E-5</v>
      </c>
      <c r="S42" s="60">
        <f>MIN($S$6/100*F42,150)</f>
        <v>0.2304</v>
      </c>
      <c r="T42" s="60">
        <f>MIN($T$6/100*F42,200)</f>
        <v>0.288</v>
      </c>
      <c r="U42" s="60">
        <f>MIN($U$6/100*F42,250)</f>
        <v>0.384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-2.45129625E-5</v>
      </c>
      <c r="AB42" s="139" t="str">
        <f>IF(AA42&gt;=0,AA42,"")</f>
        <v/>
      </c>
      <c r="AC42" s="76">
        <f>IF(AA42&lt;0,AA42,"")</f>
        <v>-2.45129625E-5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49.99</v>
      </c>
      <c r="D43" s="73">
        <f>ROUND(C43,2)</f>
        <v>49.99</v>
      </c>
      <c r="E43" s="60">
        <v>311.89</v>
      </c>
      <c r="F43" s="61">
        <v>1.92</v>
      </c>
      <c r="G43" s="74">
        <v>0.0138</v>
      </c>
      <c r="H43" s="63">
        <f>MAX(G43,-0.12*F43)</f>
        <v>0.0138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0.00010760205</v>
      </c>
      <c r="S43" s="60">
        <f>MIN($S$6/100*F43,150)</f>
        <v>0.2304</v>
      </c>
      <c r="T43" s="60">
        <f>MIN($T$6/100*F43,200)</f>
        <v>0.288</v>
      </c>
      <c r="U43" s="60">
        <f>MIN($U$6/100*F43,250)</f>
        <v>0.384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0.00010760205</v>
      </c>
      <c r="AB43" s="139">
        <f>IF(AA43&gt;=0,AA43,"")</f>
        <v>0.00010760205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49.93</v>
      </c>
      <c r="D44" s="73">
        <f>ROUND(C44,2)</f>
        <v>49.93</v>
      </c>
      <c r="E44" s="60">
        <v>507.13</v>
      </c>
      <c r="F44" s="61">
        <v>1.92</v>
      </c>
      <c r="G44" s="74">
        <v>-0.00585</v>
      </c>
      <c r="H44" s="63">
        <f>MAX(G44,-0.12*F44)</f>
        <v>-0.00585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-7.41677625E-5</v>
      </c>
      <c r="S44" s="60">
        <f>MIN($S$6/100*F44,150)</f>
        <v>0.2304</v>
      </c>
      <c r="T44" s="60">
        <f>MIN($T$6/100*F44,200)</f>
        <v>0.288</v>
      </c>
      <c r="U44" s="60">
        <f>MIN($U$6/100*F44,250)</f>
        <v>0.384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-7.41677625E-5</v>
      </c>
      <c r="AB44" s="139" t="str">
        <f>IF(AA44&gt;=0,AA44,"")</f>
        <v/>
      </c>
      <c r="AC44" s="76">
        <f>IF(AA44&lt;0,AA44,"")</f>
        <v>-7.41677625E-5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49.98</v>
      </c>
      <c r="D45" s="73">
        <f>ROUND(C45,2)</f>
        <v>49.98</v>
      </c>
      <c r="E45" s="60">
        <v>344.43</v>
      </c>
      <c r="F45" s="61">
        <v>1.92</v>
      </c>
      <c r="G45" s="74">
        <v>-0.00585</v>
      </c>
      <c r="H45" s="63">
        <f>MAX(G45,-0.12*F45)</f>
        <v>-0.00585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-5.037288750000001E-5</v>
      </c>
      <c r="S45" s="60">
        <f>MIN($S$6/100*F45,150)</f>
        <v>0.2304</v>
      </c>
      <c r="T45" s="60">
        <f>MIN($T$6/100*F45,200)</f>
        <v>0.288</v>
      </c>
      <c r="U45" s="60">
        <f>MIN($U$6/100*F45,250)</f>
        <v>0.384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-5.037288750000001E-5</v>
      </c>
      <c r="AB45" s="139" t="str">
        <f>IF(AA45&gt;=0,AA45,"")</f>
        <v/>
      </c>
      <c r="AC45" s="76">
        <f>IF(AA45&lt;0,AA45,"")</f>
        <v>-5.037288750000001E-5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49.89</v>
      </c>
      <c r="D46" s="73">
        <f>ROUND(C46,2)</f>
        <v>49.89</v>
      </c>
      <c r="E46" s="60">
        <v>637.3</v>
      </c>
      <c r="F46" s="61">
        <v>1.92</v>
      </c>
      <c r="G46" s="74">
        <v>-0.00585</v>
      </c>
      <c r="H46" s="63">
        <f>MAX(G46,-0.12*F46)</f>
        <v>-0.00585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-9.3205125E-5</v>
      </c>
      <c r="S46" s="60">
        <f>MIN($S$6/100*F46,150)</f>
        <v>0.2304</v>
      </c>
      <c r="T46" s="60">
        <f>MIN($T$6/100*F46,200)</f>
        <v>0.288</v>
      </c>
      <c r="U46" s="60">
        <f>MIN($U$6/100*F46,250)</f>
        <v>0.384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-9.3205125E-5</v>
      </c>
      <c r="AB46" s="139" t="str">
        <f>IF(AA46&gt;=0,AA46,"")</f>
        <v/>
      </c>
      <c r="AC46" s="76">
        <f>IF(AA46&lt;0,AA46,"")</f>
        <v>-9.3205125E-5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50.02</v>
      </c>
      <c r="D47" s="73">
        <f>ROUND(C47,2)</f>
        <v>50.02</v>
      </c>
      <c r="E47" s="60">
        <v>167.61</v>
      </c>
      <c r="F47" s="61">
        <v>1.92</v>
      </c>
      <c r="G47" s="74">
        <v>-0.00585</v>
      </c>
      <c r="H47" s="63">
        <f>MAX(G47,-0.12*F47)</f>
        <v>-0.00585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-2.45129625E-5</v>
      </c>
      <c r="S47" s="60">
        <f>MIN($S$6/100*F47,150)</f>
        <v>0.2304</v>
      </c>
      <c r="T47" s="60">
        <f>MIN($T$6/100*F47,200)</f>
        <v>0.288</v>
      </c>
      <c r="U47" s="60">
        <f>MIN($U$6/100*F47,250)</f>
        <v>0.384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-2.45129625E-5</v>
      </c>
      <c r="AB47" s="139" t="str">
        <f>IF(AA47&gt;=0,AA47,"")</f>
        <v/>
      </c>
      <c r="AC47" s="76">
        <f>IF(AA47&lt;0,AA47,"")</f>
        <v>-2.45129625E-5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311.89</v>
      </c>
      <c r="F48" s="61">
        <v>1.92</v>
      </c>
      <c r="G48" s="74">
        <v>-0.00585</v>
      </c>
      <c r="H48" s="63">
        <f>MAX(G48,-0.12*F48)</f>
        <v>-0.00585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-4.56139125E-5</v>
      </c>
      <c r="S48" s="60">
        <f>MIN($S$6/100*F48,150)</f>
        <v>0.2304</v>
      </c>
      <c r="T48" s="60">
        <f>MIN($T$6/100*F48,200)</f>
        <v>0.288</v>
      </c>
      <c r="U48" s="60">
        <f>MIN($U$6/100*F48,250)</f>
        <v>0.384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-4.56139125E-5</v>
      </c>
      <c r="AB48" s="139" t="str">
        <f>IF(AA48&gt;=0,AA48,"")</f>
        <v/>
      </c>
      <c r="AC48" s="76">
        <f>IF(AA48&lt;0,AA48,"")</f>
        <v>-4.56139125E-5</v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49.99</v>
      </c>
      <c r="D49" s="73">
        <f>ROUND(C49,2)</f>
        <v>49.99</v>
      </c>
      <c r="E49" s="60">
        <v>311.89</v>
      </c>
      <c r="F49" s="61">
        <v>1.92</v>
      </c>
      <c r="G49" s="74">
        <v>-0.00585</v>
      </c>
      <c r="H49" s="63">
        <f>MAX(G49,-0.12*F49)</f>
        <v>-0.00585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-4.56139125E-5</v>
      </c>
      <c r="S49" s="60">
        <f>MIN($S$6/100*F49,150)</f>
        <v>0.2304</v>
      </c>
      <c r="T49" s="60">
        <f>MIN($T$6/100*F49,200)</f>
        <v>0.288</v>
      </c>
      <c r="U49" s="60">
        <f>MIN($U$6/100*F49,250)</f>
        <v>0.384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-4.56139125E-5</v>
      </c>
      <c r="AB49" s="139" t="str">
        <f>IF(AA49&gt;=0,AA49,"")</f>
        <v/>
      </c>
      <c r="AC49" s="76">
        <f>IF(AA49&lt;0,AA49,"")</f>
        <v>-4.56139125E-5</v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</v>
      </c>
      <c r="D50" s="73">
        <f>ROUND(C50,2)</f>
        <v>50</v>
      </c>
      <c r="E50" s="60">
        <v>279.35</v>
      </c>
      <c r="F50" s="61">
        <v>1.92</v>
      </c>
      <c r="G50" s="74">
        <v>-0.00585</v>
      </c>
      <c r="H50" s="63">
        <f>MAX(G50,-0.12*F50)</f>
        <v>-0.00585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-4.085493750000001E-5</v>
      </c>
      <c r="S50" s="60">
        <f>MIN($S$6/100*F50,150)</f>
        <v>0.2304</v>
      </c>
      <c r="T50" s="60">
        <f>MIN($T$6/100*F50,200)</f>
        <v>0.288</v>
      </c>
      <c r="U50" s="60">
        <f>MIN($U$6/100*F50,250)</f>
        <v>0.384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-4.085493750000001E-5</v>
      </c>
      <c r="AB50" s="139" t="str">
        <f>IF(AA50&gt;=0,AA50,"")</f>
        <v/>
      </c>
      <c r="AC50" s="76">
        <f>IF(AA50&lt;0,AA50,"")</f>
        <v>-4.085493750000001E-5</v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50.01</v>
      </c>
      <c r="D51" s="73">
        <f>ROUND(C51,2)</f>
        <v>50.01</v>
      </c>
      <c r="E51" s="60">
        <v>223.48</v>
      </c>
      <c r="F51" s="61">
        <v>1.92</v>
      </c>
      <c r="G51" s="74">
        <v>-0.00585</v>
      </c>
      <c r="H51" s="63">
        <f>MAX(G51,-0.12*F51)</f>
        <v>-0.00585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-3.268395E-5</v>
      </c>
      <c r="S51" s="60">
        <f>MIN($S$6/100*F51,150)</f>
        <v>0.2304</v>
      </c>
      <c r="T51" s="60">
        <f>MIN($T$6/100*F51,200)</f>
        <v>0.288</v>
      </c>
      <c r="U51" s="60">
        <f>MIN($U$6/100*F51,250)</f>
        <v>0.384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-3.268395E-5</v>
      </c>
      <c r="AB51" s="139" t="str">
        <f>IF(AA51&gt;=0,AA51,"")</f>
        <v/>
      </c>
      <c r="AC51" s="76">
        <f>IF(AA51&lt;0,AA51,"")</f>
        <v>-3.268395E-5</v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49.98</v>
      </c>
      <c r="D52" s="73">
        <f>ROUND(C52,2)</f>
        <v>49.98</v>
      </c>
      <c r="E52" s="60">
        <v>344.43</v>
      </c>
      <c r="F52" s="61">
        <v>1.92</v>
      </c>
      <c r="G52" s="74">
        <v>-0.00585</v>
      </c>
      <c r="H52" s="63">
        <f>MAX(G52,-0.12*F52)</f>
        <v>-0.00585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-5.037288750000001E-5</v>
      </c>
      <c r="S52" s="60">
        <f>MIN($S$6/100*F52,150)</f>
        <v>0.2304</v>
      </c>
      <c r="T52" s="60">
        <f>MIN($T$6/100*F52,200)</f>
        <v>0.288</v>
      </c>
      <c r="U52" s="60">
        <f>MIN($U$6/100*F52,250)</f>
        <v>0.384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-5.037288750000001E-5</v>
      </c>
      <c r="AB52" s="139" t="str">
        <f>IF(AA52&gt;=0,AA52,"")</f>
        <v/>
      </c>
      <c r="AC52" s="76">
        <f>IF(AA52&lt;0,AA52,"")</f>
        <v>-5.037288750000001E-5</v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50.05</v>
      </c>
      <c r="D53" s="73">
        <f>ROUND(C53,2)</f>
        <v>50.05</v>
      </c>
      <c r="E53" s="60">
        <v>0</v>
      </c>
      <c r="F53" s="61">
        <v>1.92</v>
      </c>
      <c r="G53" s="74">
        <v>0.0138</v>
      </c>
      <c r="H53" s="63">
        <f>MAX(G53,-0.12*F53)</f>
        <v>0.0138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0.2304</v>
      </c>
      <c r="T53" s="60">
        <f>MIN($T$6/100*F53,200)</f>
        <v>0.288</v>
      </c>
      <c r="U53" s="60">
        <f>MIN($U$6/100*F53,250)</f>
        <v>0.384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50.05</v>
      </c>
      <c r="D54" s="73">
        <f>ROUND(C54,2)</f>
        <v>50.05</v>
      </c>
      <c r="E54" s="60">
        <v>0</v>
      </c>
      <c r="F54" s="61">
        <v>1.92</v>
      </c>
      <c r="G54" s="74">
        <v>-0.00585</v>
      </c>
      <c r="H54" s="63">
        <f>MAX(G54,-0.12*F54)</f>
        <v>-0.00585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-0</v>
      </c>
      <c r="S54" s="60">
        <f>MIN($S$6/100*F54,150)</f>
        <v>0.2304</v>
      </c>
      <c r="T54" s="60">
        <f>MIN($T$6/100*F54,200)</f>
        <v>0.288</v>
      </c>
      <c r="U54" s="60">
        <f>MIN($U$6/100*F54,250)</f>
        <v>0.384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50.06</v>
      </c>
      <c r="D55" s="73">
        <f>ROUND(C55,2)</f>
        <v>50.06</v>
      </c>
      <c r="E55" s="60">
        <v>0</v>
      </c>
      <c r="F55" s="61">
        <v>1.92</v>
      </c>
      <c r="G55" s="74">
        <v>-0.00585</v>
      </c>
      <c r="H55" s="63">
        <f>MAX(G55,-0.12*F55)</f>
        <v>-0.00585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-0</v>
      </c>
      <c r="S55" s="60">
        <f>MIN($S$6/100*F55,150)</f>
        <v>0.2304</v>
      </c>
      <c r="T55" s="60">
        <f>MIN($T$6/100*F55,200)</f>
        <v>0.288</v>
      </c>
      <c r="U55" s="60">
        <f>MIN($U$6/100*F55,250)</f>
        <v>0.384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</v>
      </c>
      <c r="D56" s="73">
        <f>ROUND(C56,2)</f>
        <v>50</v>
      </c>
      <c r="E56" s="60">
        <v>279.35</v>
      </c>
      <c r="F56" s="61">
        <v>1.92</v>
      </c>
      <c r="G56" s="74">
        <v>0.0138</v>
      </c>
      <c r="H56" s="63">
        <f>MAX(G56,-0.12*F56)</f>
        <v>0.0138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9.637575000000001E-5</v>
      </c>
      <c r="S56" s="60">
        <f>MIN($S$6/100*F56,150)</f>
        <v>0.2304</v>
      </c>
      <c r="T56" s="60">
        <f>MIN($T$6/100*F56,200)</f>
        <v>0.288</v>
      </c>
      <c r="U56" s="60">
        <f>MIN($U$6/100*F56,250)</f>
        <v>0.384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9.637575000000001E-5</v>
      </c>
      <c r="AB56" s="139">
        <f>IF(AA56&gt;=0,AA56,"")</f>
        <v>9.637575000000001E-5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49.99</v>
      </c>
      <c r="D57" s="73">
        <f>ROUND(C57,2)</f>
        <v>49.99</v>
      </c>
      <c r="E57" s="60">
        <v>311.89</v>
      </c>
      <c r="F57" s="61">
        <v>1.92</v>
      </c>
      <c r="G57" s="74">
        <v>-0.00585</v>
      </c>
      <c r="H57" s="63">
        <f>MAX(G57,-0.12*F57)</f>
        <v>-0.00585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-4.56139125E-5</v>
      </c>
      <c r="S57" s="60">
        <f>MIN($S$6/100*F57,150)</f>
        <v>0.2304</v>
      </c>
      <c r="T57" s="60">
        <f>MIN($T$6/100*F57,200)</f>
        <v>0.288</v>
      </c>
      <c r="U57" s="60">
        <f>MIN($U$6/100*F57,250)</f>
        <v>0.384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-4.56139125E-5</v>
      </c>
      <c r="AB57" s="139" t="str">
        <f>IF(AA57&gt;=0,AA57,"")</f>
        <v/>
      </c>
      <c r="AC57" s="76">
        <f>IF(AA57&lt;0,AA57,"")</f>
        <v>-4.56139125E-5</v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49.99</v>
      </c>
      <c r="D58" s="73">
        <f>ROUND(C58,2)</f>
        <v>49.99</v>
      </c>
      <c r="E58" s="60">
        <v>311.89</v>
      </c>
      <c r="F58" s="61">
        <v>1.92</v>
      </c>
      <c r="G58" s="74">
        <v>0.0138</v>
      </c>
      <c r="H58" s="63">
        <f>MAX(G58,-0.12*F58)</f>
        <v>0.0138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0.00010760205</v>
      </c>
      <c r="S58" s="60">
        <f>MIN($S$6/100*F58,150)</f>
        <v>0.2304</v>
      </c>
      <c r="T58" s="60">
        <f>MIN($T$6/100*F58,200)</f>
        <v>0.288</v>
      </c>
      <c r="U58" s="60">
        <f>MIN($U$6/100*F58,250)</f>
        <v>0.384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0.00010760205</v>
      </c>
      <c r="AB58" s="139">
        <f>IF(AA58&gt;=0,AA58,"")</f>
        <v>0.00010760205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50.01</v>
      </c>
      <c r="D59" s="73">
        <f>ROUND(C59,2)</f>
        <v>50.01</v>
      </c>
      <c r="E59" s="60">
        <v>223.48</v>
      </c>
      <c r="F59" s="61">
        <v>1.92</v>
      </c>
      <c r="G59" s="74">
        <v>-0.00585</v>
      </c>
      <c r="H59" s="63">
        <f>MAX(G59,-0.12*F59)</f>
        <v>-0.00585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-3.268395E-5</v>
      </c>
      <c r="S59" s="60">
        <f>MIN($S$6/100*F59,150)</f>
        <v>0.2304</v>
      </c>
      <c r="T59" s="60">
        <f>MIN($T$6/100*F59,200)</f>
        <v>0.288</v>
      </c>
      <c r="U59" s="60">
        <f>MIN($U$6/100*F59,250)</f>
        <v>0.384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-3.268395E-5</v>
      </c>
      <c r="AB59" s="139" t="str">
        <f>IF(AA59&gt;=0,AA59,"")</f>
        <v/>
      </c>
      <c r="AC59" s="76">
        <f>IF(AA59&lt;0,AA59,"")</f>
        <v>-3.268395E-5</v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111.74</v>
      </c>
      <c r="F60" s="61">
        <v>1.92</v>
      </c>
      <c r="G60" s="74">
        <v>0.0138</v>
      </c>
      <c r="H60" s="63">
        <f>MAX(G60,-0.12*F60)</f>
        <v>0.0138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3.85503E-5</v>
      </c>
      <c r="S60" s="60">
        <f>MIN($S$6/100*F60,150)</f>
        <v>0.2304</v>
      </c>
      <c r="T60" s="60">
        <f>MIN($T$6/100*F60,200)</f>
        <v>0.288</v>
      </c>
      <c r="U60" s="60">
        <f>MIN($U$6/100*F60,250)</f>
        <v>0.384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3.85503E-5</v>
      </c>
      <c r="AB60" s="139">
        <f>IF(AA60&gt;=0,AA60,"")</f>
        <v>3.85503E-5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50.03</v>
      </c>
      <c r="D61" s="73">
        <f>ROUND(C61,2)</f>
        <v>50.03</v>
      </c>
      <c r="E61" s="60">
        <v>111.74</v>
      </c>
      <c r="F61" s="61">
        <v>1.92</v>
      </c>
      <c r="G61" s="74">
        <v>0.0138</v>
      </c>
      <c r="H61" s="63">
        <f>MAX(G61,-0.12*F61)</f>
        <v>0.0138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3.85503E-5</v>
      </c>
      <c r="S61" s="60">
        <f>MIN($S$6/100*F61,150)</f>
        <v>0.2304</v>
      </c>
      <c r="T61" s="60">
        <f>MIN($T$6/100*F61,200)</f>
        <v>0.288</v>
      </c>
      <c r="U61" s="60">
        <f>MIN($U$6/100*F61,250)</f>
        <v>0.384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3.85503E-5</v>
      </c>
      <c r="AB61" s="139">
        <f>IF(AA61&gt;=0,AA61,"")</f>
        <v>3.85503E-5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50.05</v>
      </c>
      <c r="D62" s="73">
        <f>ROUND(C62,2)</f>
        <v>50.05</v>
      </c>
      <c r="E62" s="60">
        <v>0</v>
      </c>
      <c r="F62" s="61">
        <v>1.92</v>
      </c>
      <c r="G62" s="74">
        <v>0.0138</v>
      </c>
      <c r="H62" s="63">
        <f>MAX(G62,-0.12*F62)</f>
        <v>0.0138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0.2304</v>
      </c>
      <c r="T62" s="60">
        <f>MIN($T$6/100*F62,200)</f>
        <v>0.288</v>
      </c>
      <c r="U62" s="60">
        <f>MIN($U$6/100*F62,250)</f>
        <v>0.384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50.01</v>
      </c>
      <c r="D63" s="73">
        <f>ROUND(C63,2)</f>
        <v>50.01</v>
      </c>
      <c r="E63" s="60">
        <v>223.48</v>
      </c>
      <c r="F63" s="61">
        <v>1.92</v>
      </c>
      <c r="G63" s="74">
        <v>0.0138</v>
      </c>
      <c r="H63" s="63">
        <f>MAX(G63,-0.12*F63)</f>
        <v>0.0138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7.710059999999999E-5</v>
      </c>
      <c r="S63" s="60">
        <f>MIN($S$6/100*F63,150)</f>
        <v>0.2304</v>
      </c>
      <c r="T63" s="60">
        <f>MIN($T$6/100*F63,200)</f>
        <v>0.288</v>
      </c>
      <c r="U63" s="60">
        <f>MIN($U$6/100*F63,250)</f>
        <v>0.384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7.710059999999999E-5</v>
      </c>
      <c r="AB63" s="139">
        <f>IF(AA63&gt;=0,AA63,"")</f>
        <v>7.710059999999999E-5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49.94</v>
      </c>
      <c r="D64" s="73">
        <f>ROUND(C64,2)</f>
        <v>49.94</v>
      </c>
      <c r="E64" s="60">
        <v>474.59</v>
      </c>
      <c r="F64" s="61">
        <v>1.92</v>
      </c>
      <c r="G64" s="74">
        <v>-0.00585</v>
      </c>
      <c r="H64" s="63">
        <f>MAX(G64,-0.12*F64)</f>
        <v>-0.00585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-6.940878750000001E-5</v>
      </c>
      <c r="S64" s="60">
        <f>MIN($S$6/100*F64,150)</f>
        <v>0.2304</v>
      </c>
      <c r="T64" s="60">
        <f>MIN($T$6/100*F64,200)</f>
        <v>0.288</v>
      </c>
      <c r="U64" s="60">
        <f>MIN($U$6/100*F64,250)</f>
        <v>0.384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-6.940878750000001E-5</v>
      </c>
      <c r="AB64" s="139" t="str">
        <f>IF(AA64&gt;=0,AA64,"")</f>
        <v/>
      </c>
      <c r="AC64" s="76">
        <f>IF(AA64&lt;0,AA64,"")</f>
        <v>-6.940878750000001E-5</v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</v>
      </c>
      <c r="D65" s="73">
        <f>ROUND(C65,2)</f>
        <v>49.9</v>
      </c>
      <c r="E65" s="60">
        <v>604.76</v>
      </c>
      <c r="F65" s="61">
        <v>1.92</v>
      </c>
      <c r="G65" s="74">
        <v>-0.00585</v>
      </c>
      <c r="H65" s="63">
        <f>MAX(G65,-0.12*F65)</f>
        <v>-0.00585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-8.844615E-5</v>
      </c>
      <c r="S65" s="60">
        <f>MIN($S$6/100*F65,150)</f>
        <v>0.2304</v>
      </c>
      <c r="T65" s="60">
        <f>MIN($T$6/100*F65,200)</f>
        <v>0.288</v>
      </c>
      <c r="U65" s="60">
        <f>MIN($U$6/100*F65,250)</f>
        <v>0.384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-8.844615E-5</v>
      </c>
      <c r="AB65" s="139" t="str">
        <f>IF(AA65&gt;=0,AA65,"")</f>
        <v/>
      </c>
      <c r="AC65" s="76">
        <f>IF(AA65&lt;0,AA65,"")</f>
        <v>-8.844615E-5</v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50.01</v>
      </c>
      <c r="D66" s="73">
        <f>ROUND(C66,2)</f>
        <v>50.01</v>
      </c>
      <c r="E66" s="60">
        <v>223.48</v>
      </c>
      <c r="F66" s="61">
        <v>1.92</v>
      </c>
      <c r="G66" s="74">
        <v>0.0138</v>
      </c>
      <c r="H66" s="63">
        <f>MAX(G66,-0.12*F66)</f>
        <v>0.0138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7.710059999999999E-5</v>
      </c>
      <c r="S66" s="60">
        <f>MIN($S$6/100*F66,150)</f>
        <v>0.2304</v>
      </c>
      <c r="T66" s="60">
        <f>MIN($T$6/100*F66,200)</f>
        <v>0.288</v>
      </c>
      <c r="U66" s="60">
        <f>MIN($U$6/100*F66,250)</f>
        <v>0.384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7.710059999999999E-5</v>
      </c>
      <c r="AB66" s="139">
        <f>IF(AA66&gt;=0,AA66,"")</f>
        <v>7.710059999999999E-5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49.99</v>
      </c>
      <c r="D67" s="73">
        <f>ROUND(C67,2)</f>
        <v>49.99</v>
      </c>
      <c r="E67" s="60">
        <v>311.89</v>
      </c>
      <c r="F67" s="61">
        <v>1.92</v>
      </c>
      <c r="G67" s="74">
        <v>-0.00585</v>
      </c>
      <c r="H67" s="63">
        <f>MAX(G67,-0.12*F67)</f>
        <v>-0.00585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-4.56139125E-5</v>
      </c>
      <c r="S67" s="60">
        <f>MIN($S$6/100*F67,150)</f>
        <v>0.2304</v>
      </c>
      <c r="T67" s="60">
        <f>MIN($T$6/100*F67,200)</f>
        <v>0.288</v>
      </c>
      <c r="U67" s="60">
        <f>MIN($U$6/100*F67,250)</f>
        <v>0.384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-4.56139125E-5</v>
      </c>
      <c r="AB67" s="139" t="str">
        <f>IF(AA67&gt;=0,AA67,"")</f>
        <v/>
      </c>
      <c r="AC67" s="76">
        <f>IF(AA67&lt;0,AA67,"")</f>
        <v>-4.56139125E-5</v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50.01</v>
      </c>
      <c r="D68" s="73">
        <f>ROUND(C68,2)</f>
        <v>50.01</v>
      </c>
      <c r="E68" s="60">
        <v>223.48</v>
      </c>
      <c r="F68" s="61">
        <v>1.92</v>
      </c>
      <c r="G68" s="74">
        <v>-0.00585</v>
      </c>
      <c r="H68" s="63">
        <f>MAX(G68,-0.12*F68)</f>
        <v>-0.00585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-3.268395E-5</v>
      </c>
      <c r="S68" s="60">
        <f>MIN($S$6/100*F68,150)</f>
        <v>0.2304</v>
      </c>
      <c r="T68" s="60">
        <f>MIN($T$6/100*F68,200)</f>
        <v>0.288</v>
      </c>
      <c r="U68" s="60">
        <f>MIN($U$6/100*F68,250)</f>
        <v>0.384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-3.268395E-5</v>
      </c>
      <c r="AB68" s="139" t="str">
        <f>IF(AA68&gt;=0,AA68,"")</f>
        <v/>
      </c>
      <c r="AC68" s="76">
        <f>IF(AA68&lt;0,AA68,"")</f>
        <v>-3.268395E-5</v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49.89</v>
      </c>
      <c r="D69" s="73">
        <f>ROUND(C69,2)</f>
        <v>49.89</v>
      </c>
      <c r="E69" s="60">
        <v>637.3</v>
      </c>
      <c r="F69" s="61">
        <v>1.92</v>
      </c>
      <c r="G69" s="74">
        <v>-0.00585</v>
      </c>
      <c r="H69" s="63">
        <f>MAX(G69,-0.12*F69)</f>
        <v>-0.00585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-9.3205125E-5</v>
      </c>
      <c r="S69" s="60">
        <f>MIN($S$6/100*F69,150)</f>
        <v>0.2304</v>
      </c>
      <c r="T69" s="60">
        <f>MIN($T$6/100*F69,200)</f>
        <v>0.288</v>
      </c>
      <c r="U69" s="60">
        <f>MIN($U$6/100*F69,250)</f>
        <v>0.384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-9.3205125E-5</v>
      </c>
      <c r="AB69" s="139" t="str">
        <f>IF(AA69&gt;=0,AA69,"")</f>
        <v/>
      </c>
      <c r="AC69" s="76">
        <f>IF(AA69&lt;0,AA69,"")</f>
        <v>-9.3205125E-5</v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49.96</v>
      </c>
      <c r="D70" s="73">
        <f>ROUND(C70,2)</f>
        <v>49.96</v>
      </c>
      <c r="E70" s="60">
        <v>409.51</v>
      </c>
      <c r="F70" s="61">
        <v>1.92</v>
      </c>
      <c r="G70" s="74">
        <v>-0.0255</v>
      </c>
      <c r="H70" s="63">
        <f>MAX(G70,-0.12*F70)</f>
        <v>-0.0255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-0.0002610626249999999</v>
      </c>
      <c r="S70" s="60">
        <f>MIN($S$6/100*F70,150)</f>
        <v>0.2304</v>
      </c>
      <c r="T70" s="60">
        <f>MIN($T$6/100*F70,200)</f>
        <v>0.288</v>
      </c>
      <c r="U70" s="60">
        <f>MIN($U$6/100*F70,250)</f>
        <v>0.384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-0.0002610626249999999</v>
      </c>
      <c r="AB70" s="139" t="str">
        <f>IF(AA70&gt;=0,AA70,"")</f>
        <v/>
      </c>
      <c r="AC70" s="76">
        <f>IF(AA70&lt;0,AA70,"")</f>
        <v>-0.0002610626249999999</v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50.01</v>
      </c>
      <c r="D71" s="73">
        <f>ROUND(C71,2)</f>
        <v>50.01</v>
      </c>
      <c r="E71" s="60">
        <v>223.48</v>
      </c>
      <c r="F71" s="61">
        <v>1.92</v>
      </c>
      <c r="G71" s="74">
        <v>-0.00585</v>
      </c>
      <c r="H71" s="63">
        <f>MAX(G71,-0.12*F71)</f>
        <v>-0.00585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-3.268395E-5</v>
      </c>
      <c r="S71" s="60">
        <f>MIN($S$6/100*F71,150)</f>
        <v>0.2304</v>
      </c>
      <c r="T71" s="60">
        <f>MIN($T$6/100*F71,200)</f>
        <v>0.288</v>
      </c>
      <c r="U71" s="60">
        <f>MIN($U$6/100*F71,250)</f>
        <v>0.384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-3.268395E-5</v>
      </c>
      <c r="AB71" s="139" t="str">
        <f>IF(AA71&gt;=0,AA71,"")</f>
        <v/>
      </c>
      <c r="AC71" s="76">
        <f>IF(AA71&lt;0,AA71,"")</f>
        <v>-3.268395E-5</v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</v>
      </c>
      <c r="D72" s="73">
        <f>ROUND(C72,2)</f>
        <v>50</v>
      </c>
      <c r="E72" s="60">
        <v>279.35</v>
      </c>
      <c r="F72" s="61">
        <v>1.92</v>
      </c>
      <c r="G72" s="74">
        <v>-0.00585</v>
      </c>
      <c r="H72" s="63">
        <f>MAX(G72,-0.12*F72)</f>
        <v>-0.00585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-4.085493750000001E-5</v>
      </c>
      <c r="S72" s="60">
        <f>MIN($S$6/100*F72,150)</f>
        <v>0.2304</v>
      </c>
      <c r="T72" s="60">
        <f>MIN($T$6/100*F72,200)</f>
        <v>0.288</v>
      </c>
      <c r="U72" s="60">
        <f>MIN($U$6/100*F72,250)</f>
        <v>0.384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-4.085493750000001E-5</v>
      </c>
      <c r="AB72" s="139" t="str">
        <f>IF(AA72&gt;=0,AA72,"")</f>
        <v/>
      </c>
      <c r="AC72" s="76">
        <f>IF(AA72&lt;0,AA72,"")</f>
        <v>-4.085493750000001E-5</v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50</v>
      </c>
      <c r="D73" s="73">
        <f>ROUND(C73,2)</f>
        <v>50</v>
      </c>
      <c r="E73" s="60">
        <v>279.35</v>
      </c>
      <c r="F73" s="61">
        <v>1.92</v>
      </c>
      <c r="G73" s="74">
        <v>-0.00585</v>
      </c>
      <c r="H73" s="63">
        <f>MAX(G73,-0.12*F73)</f>
        <v>-0.00585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-4.085493750000001E-5</v>
      </c>
      <c r="S73" s="60">
        <f>MIN($S$6/100*F73,150)</f>
        <v>0.2304</v>
      </c>
      <c r="T73" s="60">
        <f>MIN($T$6/100*F73,200)</f>
        <v>0.288</v>
      </c>
      <c r="U73" s="60">
        <f>MIN($U$6/100*F73,250)</f>
        <v>0.384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-4.085493750000001E-5</v>
      </c>
      <c r="AB73" s="139" t="str">
        <f>IF(AA73&gt;=0,AA73,"")</f>
        <v/>
      </c>
      <c r="AC73" s="76">
        <f>IF(AA73&lt;0,AA73,"")</f>
        <v>-4.085493750000001E-5</v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50.01</v>
      </c>
      <c r="D74" s="73">
        <f>ROUND(C74,2)</f>
        <v>50.01</v>
      </c>
      <c r="E74" s="60">
        <v>223.48</v>
      </c>
      <c r="F74" s="61">
        <v>1.92</v>
      </c>
      <c r="G74" s="74">
        <v>-0.00585</v>
      </c>
      <c r="H74" s="63">
        <f>MAX(G74,-0.12*F74)</f>
        <v>-0.00585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-3.268395E-5</v>
      </c>
      <c r="S74" s="60">
        <f>MIN($S$6/100*F74,150)</f>
        <v>0.2304</v>
      </c>
      <c r="T74" s="60">
        <f>MIN($T$6/100*F74,200)</f>
        <v>0.288</v>
      </c>
      <c r="U74" s="60">
        <f>MIN($U$6/100*F74,250)</f>
        <v>0.384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-3.268395E-5</v>
      </c>
      <c r="AB74" s="139" t="str">
        <f>IF(AA74&gt;=0,AA74,"")</f>
        <v/>
      </c>
      <c r="AC74" s="76">
        <f>IF(AA74&lt;0,AA74,"")</f>
        <v>-3.268395E-5</v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49.95</v>
      </c>
      <c r="D75" s="73">
        <f>ROUND(C75,2)</f>
        <v>49.95</v>
      </c>
      <c r="E75" s="60">
        <v>442.05</v>
      </c>
      <c r="F75" s="61">
        <v>1.92</v>
      </c>
      <c r="G75" s="74">
        <v>0.0138</v>
      </c>
      <c r="H75" s="63">
        <f>MAX(G75,-0.12*F75)</f>
        <v>0.0138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0.00015250725</v>
      </c>
      <c r="S75" s="60">
        <f>MIN($S$6/100*F75,150)</f>
        <v>0.2304</v>
      </c>
      <c r="T75" s="60">
        <f>MIN($T$6/100*F75,200)</f>
        <v>0.288</v>
      </c>
      <c r="U75" s="60">
        <f>MIN($U$6/100*F75,250)</f>
        <v>0.384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0.00015250725</v>
      </c>
      <c r="AB75" s="139">
        <f>IF(AA75&gt;=0,AA75,"")</f>
        <v>0.00015250725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50.01</v>
      </c>
      <c r="D76" s="73">
        <f>ROUND(C76,2)</f>
        <v>50.01</v>
      </c>
      <c r="E76" s="60">
        <v>223.48</v>
      </c>
      <c r="F76" s="61">
        <v>1.87</v>
      </c>
      <c r="G76" s="74">
        <v>-0.01654</v>
      </c>
      <c r="H76" s="63">
        <f>MAX(G76,-0.12*F76)</f>
        <v>-0.01654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-9.240898E-5</v>
      </c>
      <c r="S76" s="60">
        <f>MIN($S$6/100*F76,150)</f>
        <v>0.2244</v>
      </c>
      <c r="T76" s="60">
        <f>MIN($T$6/100*F76,200)</f>
        <v>0.2805</v>
      </c>
      <c r="U76" s="60">
        <f>MIN($U$6/100*F76,250)</f>
        <v>0.3740000000000001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-9.240898E-5</v>
      </c>
      <c r="AB76" s="139" t="str">
        <f>IF(AA76&gt;=0,AA76,"")</f>
        <v/>
      </c>
      <c r="AC76" s="76">
        <f>IF(AA76&lt;0,AA76,"")</f>
        <v>-9.240898E-5</v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50.03</v>
      </c>
      <c r="D77" s="73">
        <f>ROUND(C77,2)</f>
        <v>50.03</v>
      </c>
      <c r="E77" s="60">
        <v>111.74</v>
      </c>
      <c r="F77" s="61">
        <v>1.87</v>
      </c>
      <c r="G77" s="74">
        <v>0.00311</v>
      </c>
      <c r="H77" s="63">
        <f>MAX(G77,-0.12*F77)</f>
        <v>0.00311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8.687784999999999E-6</v>
      </c>
      <c r="S77" s="60">
        <f>MIN($S$6/100*F77,150)</f>
        <v>0.2244</v>
      </c>
      <c r="T77" s="60">
        <f>MIN($T$6/100*F77,200)</f>
        <v>0.2805</v>
      </c>
      <c r="U77" s="60">
        <f>MIN($U$6/100*F77,250)</f>
        <v>0.3740000000000001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8.687784999999999E-6</v>
      </c>
      <c r="AB77" s="139">
        <f>IF(AA77&gt;=0,AA77,"")</f>
        <v>8.687784999999999E-6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50.04</v>
      </c>
      <c r="D78" s="73">
        <f>ROUND(C78,2)</f>
        <v>50.04</v>
      </c>
      <c r="E78" s="60">
        <v>55.87</v>
      </c>
      <c r="F78" s="61">
        <v>1.87</v>
      </c>
      <c r="G78" s="74">
        <v>0.00311</v>
      </c>
      <c r="H78" s="63">
        <f>MAX(G78,-0.12*F78)</f>
        <v>0.00311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4.3438925E-6</v>
      </c>
      <c r="S78" s="60">
        <f>MIN($S$6/100*F78,150)</f>
        <v>0.2244</v>
      </c>
      <c r="T78" s="60">
        <f>MIN($T$6/100*F78,200)</f>
        <v>0.2805</v>
      </c>
      <c r="U78" s="60">
        <f>MIN($U$6/100*F78,250)</f>
        <v>0.3740000000000001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4.3438925E-6</v>
      </c>
      <c r="AB78" s="139">
        <f>IF(AA78&gt;=0,AA78,"")</f>
        <v>4.3438925E-6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50.01</v>
      </c>
      <c r="D79" s="73">
        <f>ROUND(C79,2)</f>
        <v>50.01</v>
      </c>
      <c r="E79" s="60">
        <v>223.48</v>
      </c>
      <c r="F79" s="61">
        <v>1.87</v>
      </c>
      <c r="G79" s="74">
        <v>-0.01654</v>
      </c>
      <c r="H79" s="63">
        <f>MAX(G79,-0.12*F79)</f>
        <v>-0.01654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-9.240898E-5</v>
      </c>
      <c r="S79" s="60">
        <f>MIN($S$6/100*F79,150)</f>
        <v>0.2244</v>
      </c>
      <c r="T79" s="60">
        <f>MIN($T$6/100*F79,200)</f>
        <v>0.2805</v>
      </c>
      <c r="U79" s="60">
        <f>MIN($U$6/100*F79,250)</f>
        <v>0.3740000000000001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-9.240898E-5</v>
      </c>
      <c r="AB79" s="139" t="str">
        <f>IF(AA79&gt;=0,AA79,"")</f>
        <v/>
      </c>
      <c r="AC79" s="76">
        <f>IF(AA79&lt;0,AA79,"")</f>
        <v>-9.240898E-5</v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1.87</v>
      </c>
      <c r="G80" s="74">
        <v>0.00311</v>
      </c>
      <c r="H80" s="63">
        <f>MAX(G80,-0.12*F80)</f>
        <v>0.00311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0.2244</v>
      </c>
      <c r="T80" s="60">
        <f>MIN($T$6/100*F80,200)</f>
        <v>0.2805</v>
      </c>
      <c r="U80" s="60">
        <f>MIN($U$6/100*F80,250)</f>
        <v>0.3740000000000001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49.95</v>
      </c>
      <c r="D81" s="73">
        <f>ROUND(C81,2)</f>
        <v>49.95</v>
      </c>
      <c r="E81" s="60">
        <v>442.05</v>
      </c>
      <c r="F81" s="61">
        <v>1.87</v>
      </c>
      <c r="G81" s="74">
        <v>0.00311</v>
      </c>
      <c r="H81" s="63">
        <f>MAX(G81,-0.12*F81)</f>
        <v>0.00311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3.43693875E-5</v>
      </c>
      <c r="S81" s="60">
        <f>MIN($S$6/100*F81,150)</f>
        <v>0.2244</v>
      </c>
      <c r="T81" s="60">
        <f>MIN($T$6/100*F81,200)</f>
        <v>0.2805</v>
      </c>
      <c r="U81" s="60">
        <f>MIN($U$6/100*F81,250)</f>
        <v>0.3740000000000001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3.43693875E-5</v>
      </c>
      <c r="AB81" s="139">
        <f>IF(AA81&gt;=0,AA81,"")</f>
        <v>3.43693875E-5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49.99</v>
      </c>
      <c r="D82" s="73">
        <f>ROUND(C82,2)</f>
        <v>49.99</v>
      </c>
      <c r="E82" s="60">
        <v>311.89</v>
      </c>
      <c r="F82" s="61">
        <v>1.87</v>
      </c>
      <c r="G82" s="74">
        <v>-0.01654</v>
      </c>
      <c r="H82" s="63">
        <f>MAX(G82,-0.12*F82)</f>
        <v>-0.01654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-0.000128966515</v>
      </c>
      <c r="S82" s="60">
        <f>MIN($S$6/100*F82,150)</f>
        <v>0.2244</v>
      </c>
      <c r="T82" s="60">
        <f>MIN($T$6/100*F82,200)</f>
        <v>0.2805</v>
      </c>
      <c r="U82" s="60">
        <f>MIN($U$6/100*F82,250)</f>
        <v>0.3740000000000001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-0.000128966515</v>
      </c>
      <c r="AB82" s="139" t="str">
        <f>IF(AA82&gt;=0,AA82,"")</f>
        <v/>
      </c>
      <c r="AC82" s="76">
        <f>IF(AA82&lt;0,AA82,"")</f>
        <v>-0.000128966515</v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49.94</v>
      </c>
      <c r="D83" s="73">
        <f>ROUND(C83,2)</f>
        <v>49.94</v>
      </c>
      <c r="E83" s="60">
        <v>474.59</v>
      </c>
      <c r="F83" s="61">
        <v>1.87</v>
      </c>
      <c r="G83" s="74">
        <v>0.00311</v>
      </c>
      <c r="H83" s="63">
        <f>MAX(G83,-0.12*F83)</f>
        <v>0.00311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3.68993725E-5</v>
      </c>
      <c r="S83" s="60">
        <f>MIN($S$6/100*F83,150)</f>
        <v>0.2244</v>
      </c>
      <c r="T83" s="60">
        <f>MIN($T$6/100*F83,200)</f>
        <v>0.2805</v>
      </c>
      <c r="U83" s="60">
        <f>MIN($U$6/100*F83,250)</f>
        <v>0.3740000000000001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3.68993725E-5</v>
      </c>
      <c r="AB83" s="139">
        <f>IF(AA83&gt;=0,AA83,"")</f>
        <v>3.68993725E-5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376.97</v>
      </c>
      <c r="F84" s="61">
        <v>1.87</v>
      </c>
      <c r="G84" s="74">
        <v>-0.01654</v>
      </c>
      <c r="H84" s="63">
        <f>MAX(G84,-0.12*F84)</f>
        <v>-0.01654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-0.000155877095</v>
      </c>
      <c r="S84" s="60">
        <f>MIN($S$6/100*F84,150)</f>
        <v>0.2244</v>
      </c>
      <c r="T84" s="60">
        <f>MIN($T$6/100*F84,200)</f>
        <v>0.2805</v>
      </c>
      <c r="U84" s="60">
        <f>MIN($U$6/100*F84,250)</f>
        <v>0.3740000000000001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-0.000155877095</v>
      </c>
      <c r="AB84" s="139" t="str">
        <f>IF(AA84&gt;=0,AA84,"")</f>
        <v/>
      </c>
      <c r="AC84" s="76">
        <f>IF(AA84&lt;0,AA84,"")</f>
        <v>-0.000155877095</v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</v>
      </c>
      <c r="D85" s="73">
        <f>ROUND(C85,2)</f>
        <v>50</v>
      </c>
      <c r="E85" s="60">
        <v>279.35</v>
      </c>
      <c r="F85" s="61">
        <v>1.87</v>
      </c>
      <c r="G85" s="74">
        <v>0.00311</v>
      </c>
      <c r="H85" s="63">
        <f>MAX(G85,-0.12*F85)</f>
        <v>0.00311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2.17194625E-5</v>
      </c>
      <c r="S85" s="60">
        <f>MIN($S$6/100*F85,150)</f>
        <v>0.2244</v>
      </c>
      <c r="T85" s="60">
        <f>MIN($T$6/100*F85,200)</f>
        <v>0.2805</v>
      </c>
      <c r="U85" s="60">
        <f>MIN($U$6/100*F85,250)</f>
        <v>0.3740000000000001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2.17194625E-5</v>
      </c>
      <c r="AB85" s="139">
        <f>IF(AA85&gt;=0,AA85,"")</f>
        <v>2.17194625E-5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279.35</v>
      </c>
      <c r="F86" s="61">
        <v>1.87</v>
      </c>
      <c r="G86" s="74">
        <v>0.00311</v>
      </c>
      <c r="H86" s="63">
        <f>MAX(G86,-0.12*F86)</f>
        <v>0.00311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2.17194625E-5</v>
      </c>
      <c r="S86" s="60">
        <f>MIN($S$6/100*F86,150)</f>
        <v>0.2244</v>
      </c>
      <c r="T86" s="60">
        <f>MIN($T$6/100*F86,200)</f>
        <v>0.2805</v>
      </c>
      <c r="U86" s="60">
        <f>MIN($U$6/100*F86,250)</f>
        <v>0.3740000000000001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2.17194625E-5</v>
      </c>
      <c r="AB86" s="139">
        <f>IF(AA86&gt;=0,AA86,"")</f>
        <v>2.17194625E-5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223.48</v>
      </c>
      <c r="F87" s="61">
        <v>1.87</v>
      </c>
      <c r="G87" s="74">
        <v>0.00311</v>
      </c>
      <c r="H87" s="63">
        <f>MAX(G87,-0.12*F87)</f>
        <v>0.00311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1.737557E-5</v>
      </c>
      <c r="S87" s="60">
        <f>MIN($S$6/100*F87,150)</f>
        <v>0.2244</v>
      </c>
      <c r="T87" s="60">
        <f>MIN($T$6/100*F87,200)</f>
        <v>0.2805</v>
      </c>
      <c r="U87" s="60">
        <f>MIN($U$6/100*F87,250)</f>
        <v>0.3740000000000001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1.737557E-5</v>
      </c>
      <c r="AB87" s="139">
        <f>IF(AA87&gt;=0,AA87,"")</f>
        <v>1.737557E-5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55.87</v>
      </c>
      <c r="F88" s="61">
        <v>1.92</v>
      </c>
      <c r="G88" s="74">
        <v>0.05311</v>
      </c>
      <c r="H88" s="63">
        <f>MAX(G88,-0.12*F88)</f>
        <v>0.05311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7.41813925E-5</v>
      </c>
      <c r="S88" s="60">
        <f>MIN($S$6/100*F88,150)</f>
        <v>0.2304</v>
      </c>
      <c r="T88" s="60">
        <f>MIN($T$6/100*F88,200)</f>
        <v>0.288</v>
      </c>
      <c r="U88" s="60">
        <f>MIN($U$6/100*F88,250)</f>
        <v>0.384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7.41813925E-5</v>
      </c>
      <c r="AB88" s="139">
        <f>IF(AA88&gt;=0,AA88,"")</f>
        <v>7.41813925E-5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</v>
      </c>
      <c r="D89" s="73">
        <f>ROUND(C89,2)</f>
        <v>50</v>
      </c>
      <c r="E89" s="60">
        <v>279.35</v>
      </c>
      <c r="F89" s="61">
        <v>1.92</v>
      </c>
      <c r="G89" s="74">
        <v>0.05311</v>
      </c>
      <c r="H89" s="63">
        <f>MAX(G89,-0.12*F89)</f>
        <v>0.05311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0.0003709069625</v>
      </c>
      <c r="S89" s="60">
        <f>MIN($S$6/100*F89,150)</f>
        <v>0.2304</v>
      </c>
      <c r="T89" s="60">
        <f>MIN($T$6/100*F89,200)</f>
        <v>0.288</v>
      </c>
      <c r="U89" s="60">
        <f>MIN($U$6/100*F89,250)</f>
        <v>0.384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0.0003709069625</v>
      </c>
      <c r="AB89" s="139">
        <f>IF(AA89&gt;=0,AA89,"")</f>
        <v>0.0003709069625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49.99</v>
      </c>
      <c r="D90" s="73">
        <f>ROUND(C90,2)</f>
        <v>49.99</v>
      </c>
      <c r="E90" s="60">
        <v>311.89</v>
      </c>
      <c r="F90" s="61">
        <v>1.92</v>
      </c>
      <c r="G90" s="74">
        <v>0.07276000000000001</v>
      </c>
      <c r="H90" s="63">
        <f>MAX(G90,-0.12*F90)</f>
        <v>0.07276000000000001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0.00056732791</v>
      </c>
      <c r="S90" s="60">
        <f>MIN($S$6/100*F90,150)</f>
        <v>0.2304</v>
      </c>
      <c r="T90" s="60">
        <f>MIN($T$6/100*F90,200)</f>
        <v>0.288</v>
      </c>
      <c r="U90" s="60">
        <f>MIN($U$6/100*F90,250)</f>
        <v>0.384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0.00056732791</v>
      </c>
      <c r="AB90" s="139">
        <f>IF(AA90&gt;=0,AA90,"")</f>
        <v>0.00056732791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50.01</v>
      </c>
      <c r="D91" s="73">
        <f>ROUND(C91,2)</f>
        <v>50.01</v>
      </c>
      <c r="E91" s="60">
        <v>223.48</v>
      </c>
      <c r="F91" s="61">
        <v>1.92</v>
      </c>
      <c r="G91" s="74">
        <v>0.05311</v>
      </c>
      <c r="H91" s="63">
        <f>MAX(G91,-0.12*F91)</f>
        <v>0.05311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0.00029672557</v>
      </c>
      <c r="S91" s="60">
        <f>MIN($S$6/100*F91,150)</f>
        <v>0.2304</v>
      </c>
      <c r="T91" s="60">
        <f>MIN($T$6/100*F91,200)</f>
        <v>0.288</v>
      </c>
      <c r="U91" s="60">
        <f>MIN($U$6/100*F91,250)</f>
        <v>0.384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0.00029672557</v>
      </c>
      <c r="AB91" s="139">
        <f>IF(AA91&gt;=0,AA91,"")</f>
        <v>0.00029672557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49.98</v>
      </c>
      <c r="D92" s="73">
        <f>ROUND(C92,2)</f>
        <v>49.98</v>
      </c>
      <c r="E92" s="60">
        <v>344.43</v>
      </c>
      <c r="F92" s="61">
        <v>1.92</v>
      </c>
      <c r="G92" s="74">
        <v>0.05311</v>
      </c>
      <c r="H92" s="63">
        <f>MAX(G92,-0.12*F92)</f>
        <v>0.05311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0.0004573169325000001</v>
      </c>
      <c r="S92" s="60">
        <f>MIN($S$6/100*F92,150)</f>
        <v>0.2304</v>
      </c>
      <c r="T92" s="60">
        <f>MIN($T$6/100*F92,200)</f>
        <v>0.288</v>
      </c>
      <c r="U92" s="60">
        <f>MIN($U$6/100*F92,250)</f>
        <v>0.384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0.0004573169325000001</v>
      </c>
      <c r="AB92" s="139">
        <f>IF(AA92&gt;=0,AA92,"")</f>
        <v>0.0004573169325000001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279.35</v>
      </c>
      <c r="F93" s="61">
        <v>1.92</v>
      </c>
      <c r="G93" s="74">
        <v>0.05311</v>
      </c>
      <c r="H93" s="63">
        <f>MAX(G93,-0.12*F93)</f>
        <v>0.05311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0.0003709069625</v>
      </c>
      <c r="S93" s="60">
        <f>MIN($S$6/100*F93,150)</f>
        <v>0.2304</v>
      </c>
      <c r="T93" s="60">
        <f>MIN($T$6/100*F93,200)</f>
        <v>0.288</v>
      </c>
      <c r="U93" s="60">
        <f>MIN($U$6/100*F93,250)</f>
        <v>0.384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0.0003709069625</v>
      </c>
      <c r="AB93" s="139">
        <f>IF(AA93&gt;=0,AA93,"")</f>
        <v>0.0003709069625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</v>
      </c>
      <c r="D94" s="73">
        <f>ROUND(C94,2)</f>
        <v>50</v>
      </c>
      <c r="E94" s="60">
        <v>279.35</v>
      </c>
      <c r="F94" s="61">
        <v>1.92</v>
      </c>
      <c r="G94" s="74">
        <v>0.05311</v>
      </c>
      <c r="H94" s="63">
        <f>MAX(G94,-0.12*F94)</f>
        <v>0.05311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0.0003709069625</v>
      </c>
      <c r="S94" s="60">
        <f>MIN($S$6/100*F94,150)</f>
        <v>0.2304</v>
      </c>
      <c r="T94" s="60">
        <f>MIN($T$6/100*F94,200)</f>
        <v>0.288</v>
      </c>
      <c r="U94" s="60">
        <f>MIN($U$6/100*F94,250)</f>
        <v>0.384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0.0003709069625</v>
      </c>
      <c r="AB94" s="139">
        <f>IF(AA94&gt;=0,AA94,"")</f>
        <v>0.0003709069625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50.03</v>
      </c>
      <c r="D95" s="73">
        <f>ROUND(C95,2)</f>
        <v>50.03</v>
      </c>
      <c r="E95" s="60">
        <v>111.74</v>
      </c>
      <c r="F95" s="61">
        <v>1.92</v>
      </c>
      <c r="G95" s="74">
        <v>0.05311</v>
      </c>
      <c r="H95" s="63">
        <f>MAX(G95,-0.12*F95)</f>
        <v>0.05311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0.000148362785</v>
      </c>
      <c r="S95" s="60">
        <f>MIN($S$6/100*F95,150)</f>
        <v>0.2304</v>
      </c>
      <c r="T95" s="60">
        <f>MIN($T$6/100*F95,200)</f>
        <v>0.288</v>
      </c>
      <c r="U95" s="60">
        <f>MIN($U$6/100*F95,250)</f>
        <v>0.384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0.000148362785</v>
      </c>
      <c r="AB95" s="139">
        <f>IF(AA95&gt;=0,AA95,"")</f>
        <v>0.000148362785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49.98</v>
      </c>
      <c r="D96" s="73">
        <f>ROUND(C96,2)</f>
        <v>49.98</v>
      </c>
      <c r="E96" s="60">
        <v>344.43</v>
      </c>
      <c r="F96" s="61">
        <v>1.92</v>
      </c>
      <c r="G96" s="74">
        <v>0.0138</v>
      </c>
      <c r="H96" s="63">
        <f>MAX(G96,-0.12*F96)</f>
        <v>0.0138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0.00011882835</v>
      </c>
      <c r="S96" s="60">
        <f>MIN($S$6/100*F96,150)</f>
        <v>0.2304</v>
      </c>
      <c r="T96" s="60">
        <f>MIN($T$6/100*F96,200)</f>
        <v>0.288</v>
      </c>
      <c r="U96" s="60">
        <f>MIN($U$6/100*F96,250)</f>
        <v>0.384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0.00011882835</v>
      </c>
      <c r="AB96" s="139">
        <f>IF(AA96&gt;=0,AA96,"")</f>
        <v>0.00011882835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50.01</v>
      </c>
      <c r="D97" s="73">
        <f>ROUND(C97,2)</f>
        <v>50.01</v>
      </c>
      <c r="E97" s="60">
        <v>223.48</v>
      </c>
      <c r="F97" s="61">
        <v>1.92</v>
      </c>
      <c r="G97" s="74">
        <v>-0.00585</v>
      </c>
      <c r="H97" s="63">
        <f>MAX(G97,-0.12*F97)</f>
        <v>-0.00585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-3.268395E-5</v>
      </c>
      <c r="S97" s="60">
        <f>MIN($S$6/100*F97,150)</f>
        <v>0.2304</v>
      </c>
      <c r="T97" s="60">
        <f>MIN($T$6/100*F97,200)</f>
        <v>0.288</v>
      </c>
      <c r="U97" s="60">
        <f>MIN($U$6/100*F97,250)</f>
        <v>0.384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-3.268395E-5</v>
      </c>
      <c r="AB97" s="139" t="str">
        <f>IF(AA97&gt;=0,AA97,"")</f>
        <v/>
      </c>
      <c r="AC97" s="76">
        <f>IF(AA97&lt;0,AA97,"")</f>
        <v>-3.268395E-5</v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50.03</v>
      </c>
      <c r="D98" s="73">
        <f>ROUND(C98,2)</f>
        <v>50.03</v>
      </c>
      <c r="E98" s="60">
        <v>111.74</v>
      </c>
      <c r="F98" s="61">
        <v>1.92</v>
      </c>
      <c r="G98" s="74">
        <v>0.0138</v>
      </c>
      <c r="H98" s="63">
        <f>MAX(G98,-0.12*F98)</f>
        <v>0.0138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3.85503E-5</v>
      </c>
      <c r="S98" s="60">
        <f>MIN($S$6/100*F98,150)</f>
        <v>0.2304</v>
      </c>
      <c r="T98" s="60">
        <f>MIN($T$6/100*F98,200)</f>
        <v>0.288</v>
      </c>
      <c r="U98" s="60">
        <f>MIN($U$6/100*F98,250)</f>
        <v>0.384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3.85503E-5</v>
      </c>
      <c r="AB98" s="139">
        <f>IF(AA98&gt;=0,AA98,"")</f>
        <v>3.85503E-5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50.02</v>
      </c>
      <c r="D99" s="73">
        <f>ROUND(C99,2)</f>
        <v>50.02</v>
      </c>
      <c r="E99" s="60">
        <v>167.61</v>
      </c>
      <c r="F99" s="61">
        <v>1.92</v>
      </c>
      <c r="G99" s="74">
        <v>-0.00585</v>
      </c>
      <c r="H99" s="63">
        <f>MAX(G99,-0.12*F99)</f>
        <v>-0.00585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-2.45129625E-5</v>
      </c>
      <c r="S99" s="60">
        <f>MIN($S$6/100*F99,150)</f>
        <v>0.2304</v>
      </c>
      <c r="T99" s="60">
        <f>MIN($T$6/100*F99,200)</f>
        <v>0.288</v>
      </c>
      <c r="U99" s="60">
        <f>MIN($U$6/100*F99,250)</f>
        <v>0.384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-2.45129625E-5</v>
      </c>
      <c r="AB99" s="139" t="str">
        <f>IF(AA99&gt;=0,AA99,"")</f>
        <v/>
      </c>
      <c r="AC99" s="76">
        <f>IF(AA99&lt;0,AA99,"")</f>
        <v>-2.45129625E-5</v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49.97</v>
      </c>
      <c r="D100" s="73">
        <f>ROUND(C100,2)</f>
        <v>49.97</v>
      </c>
      <c r="E100" s="60">
        <v>376.97</v>
      </c>
      <c r="F100" s="61">
        <v>1.92</v>
      </c>
      <c r="G100" s="74">
        <v>-0.00585</v>
      </c>
      <c r="H100" s="63">
        <f>MAX(G100,-0.12*F100)</f>
        <v>-0.00585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-5.513186250000001E-5</v>
      </c>
      <c r="S100" s="60">
        <f>MIN($S$6/100*F100,150)</f>
        <v>0.2304</v>
      </c>
      <c r="T100" s="60">
        <f>MIN($T$6/100*F100,200)</f>
        <v>0.288</v>
      </c>
      <c r="U100" s="60">
        <f>MIN($U$6/100*F100,250)</f>
        <v>0.384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-5.513186250000001E-5</v>
      </c>
      <c r="AB100" s="139" t="str">
        <f>IF(AA100&gt;=0,AA100,"")</f>
        <v/>
      </c>
      <c r="AC100" s="76">
        <f>IF(AA100&lt;0,AA100,"")</f>
        <v>-5.513186250000001E-5</v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49.98</v>
      </c>
      <c r="D101" s="73">
        <f>ROUND(C101,2)</f>
        <v>49.98</v>
      </c>
      <c r="E101" s="60">
        <v>344.43</v>
      </c>
      <c r="F101" s="61">
        <v>1.92</v>
      </c>
      <c r="G101" s="74">
        <v>0.0138</v>
      </c>
      <c r="H101" s="63">
        <f>MAX(G101,-0.12*F101)</f>
        <v>0.0138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0.00011882835</v>
      </c>
      <c r="S101" s="60">
        <f>MIN($S$6/100*F101,150)</f>
        <v>0.2304</v>
      </c>
      <c r="T101" s="60">
        <f>MIN($T$6/100*F101,200)</f>
        <v>0.288</v>
      </c>
      <c r="U101" s="60">
        <f>MIN($U$6/100*F101,250)</f>
        <v>0.384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0.00011882835</v>
      </c>
      <c r="AB101" s="139">
        <f>IF(AA101&gt;=0,AA101,"")</f>
        <v>0.00011882835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49.98</v>
      </c>
      <c r="D102" s="73">
        <f>ROUND(C102,2)</f>
        <v>49.98</v>
      </c>
      <c r="E102" s="60">
        <v>344.43</v>
      </c>
      <c r="F102" s="61">
        <v>1.92</v>
      </c>
      <c r="G102" s="74">
        <v>-0.00585</v>
      </c>
      <c r="H102" s="63">
        <f>MAX(G102,-0.12*F102)</f>
        <v>-0.00585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-5.037288750000001E-5</v>
      </c>
      <c r="S102" s="60">
        <f>MIN($S$6/100*F102,150)</f>
        <v>0.2304</v>
      </c>
      <c r="T102" s="60">
        <f>MIN($T$6/100*F102,200)</f>
        <v>0.288</v>
      </c>
      <c r="U102" s="60">
        <f>MIN($U$6/100*F102,250)</f>
        <v>0.384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-5.037288750000001E-5</v>
      </c>
      <c r="AB102" s="139" t="str">
        <f>IF(AA102&gt;=0,AA102,"")</f>
        <v/>
      </c>
      <c r="AC102" s="76">
        <f>IF(AA102&lt;0,AA102,"")</f>
        <v>-5.037288750000001E-5</v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50.01</v>
      </c>
      <c r="D103" s="98">
        <f>ROUND(C103,2)</f>
        <v>50.01</v>
      </c>
      <c r="E103" s="99">
        <v>223.48</v>
      </c>
      <c r="F103" s="61">
        <v>1.92</v>
      </c>
      <c r="G103" s="100">
        <v>-0.00585</v>
      </c>
      <c r="H103" s="101">
        <f>MAX(G103,-0.12*F103)</f>
        <v>-0.00585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-3.268395E-5</v>
      </c>
      <c r="S103" s="105">
        <f>MIN($S$6/100*F103,150)</f>
        <v>0.2304</v>
      </c>
      <c r="T103" s="105">
        <f>MIN($T$6/100*F103,200)</f>
        <v>0.288</v>
      </c>
      <c r="U103" s="105">
        <f>MIN($U$6/100*F103,250)</f>
        <v>0.384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-3.268395E-5</v>
      </c>
      <c r="AB103" s="140" t="str">
        <f>IF(AA103&gt;=0,AA103,"")</f>
        <v/>
      </c>
      <c r="AC103" s="108">
        <f>IF(AA103&lt;0,AA103,"")</f>
        <v>-3.268395E-5</v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49.99406250000001</v>
      </c>
      <c r="D104" s="110">
        <f>ROUND(C104,2)</f>
        <v>49.99</v>
      </c>
      <c r="E104" s="111">
        <f>AVERAGE(E6:E103)</f>
        <v>275.9229166666665</v>
      </c>
      <c r="F104" s="111">
        <f>AVERAGE(F6:F103)</f>
        <v>1.884583333333332</v>
      </c>
      <c r="G104" s="112">
        <f>SUM(G8:G103)/4</f>
        <v>0.1052074999999999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0.0021284096675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0.0021284096675</v>
      </c>
      <c r="AB104" s="116">
        <f>SUM(AB8:AB103)</f>
        <v>0.00520514668</v>
      </c>
      <c r="AC104" s="117">
        <f>SUM(AC8:AC103)</f>
        <v>-0.0030767370125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0.0004256819335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0.0021284096675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55.8702</v>
      </c>
      <c r="AH152" s="86">
        <f>MIN(AG152,$C$2)</f>
        <v>55.8702</v>
      </c>
    </row>
    <row r="153" spans="1:37" customHeight="1" ht="16">
      <c r="AE153" s="16"/>
      <c r="AF153" s="133">
        <f>ROUND((AF152-0.01),2)</f>
        <v>50.03</v>
      </c>
      <c r="AG153" s="134">
        <f>2*$A$2/5</f>
        <v>111.7404</v>
      </c>
      <c r="AH153" s="86">
        <f>MIN(AG153,$C$2)</f>
        <v>111.7404</v>
      </c>
    </row>
    <row r="154" spans="1:37" customHeight="1" ht="16">
      <c r="AE154" s="16"/>
      <c r="AF154" s="133">
        <f>ROUND((AF153-0.01),2)</f>
        <v>50.02</v>
      </c>
      <c r="AG154" s="134">
        <f>3*$A$2/5</f>
        <v>167.6106</v>
      </c>
      <c r="AH154" s="86">
        <f>MIN(AG154,$C$2)</f>
        <v>167.6106</v>
      </c>
    </row>
    <row r="155" spans="1:37" customHeight="1" ht="16">
      <c r="AE155" s="16"/>
      <c r="AF155" s="133">
        <f>ROUND((AF154-0.01),2)</f>
        <v>50.01</v>
      </c>
      <c r="AG155" s="134">
        <f>4*$A$2/5</f>
        <v>223.4808</v>
      </c>
      <c r="AH155" s="86">
        <f>MIN(AG155,$C$2)</f>
        <v>223.4808</v>
      </c>
    </row>
    <row r="156" spans="1:37" customHeight="1" ht="16">
      <c r="AE156" s="16"/>
      <c r="AF156" s="133">
        <f>ROUND((AF155-0.01),2)</f>
        <v>50</v>
      </c>
      <c r="AG156" s="134">
        <f>5*$A$2/5</f>
        <v>279.351</v>
      </c>
      <c r="AH156" s="86">
        <f>MIN(AG156,$C$2)</f>
        <v>279.351</v>
      </c>
    </row>
    <row r="157" spans="1:37" customHeight="1" ht="16">
      <c r="AE157" s="16"/>
      <c r="AF157" s="133">
        <f>ROUND((AF156-0.01),2)</f>
        <v>49.99</v>
      </c>
      <c r="AG157" s="134">
        <f>50+15*$A$2/16</f>
        <v>311.8915625</v>
      </c>
      <c r="AH157" s="86">
        <f>MIN(AG157,$C$2)</f>
        <v>311.8915625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344.432125</v>
      </c>
      <c r="AH158" s="86">
        <f>MIN(AG158,$C$2)</f>
        <v>344.432125</v>
      </c>
    </row>
    <row r="159" spans="1:37" customHeight="1" ht="16">
      <c r="AE159" s="16"/>
      <c r="AF159" s="133">
        <f>ROUND((AF158-0.01),2)</f>
        <v>49.97</v>
      </c>
      <c r="AG159" s="134">
        <f>150+13*$A$2/16</f>
        <v>376.9726875</v>
      </c>
      <c r="AH159" s="86">
        <f>MIN(AG159,$C$2)</f>
        <v>376.9726875</v>
      </c>
    </row>
    <row r="160" spans="1:37" customHeight="1" ht="16">
      <c r="AE160" s="16"/>
      <c r="AF160" s="133">
        <f>ROUND((AF159-0.01),2)</f>
        <v>49.96</v>
      </c>
      <c r="AG160" s="134">
        <f>200+12*$A$2/16</f>
        <v>409.51325</v>
      </c>
      <c r="AH160" s="86">
        <f>MIN(AG160,$C$2)</f>
        <v>409.51325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442.0538125</v>
      </c>
      <c r="AH161" s="86">
        <f>MIN(AG161,$C$2)</f>
        <v>442.0538125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474.594375</v>
      </c>
      <c r="AH162" s="86">
        <f>MIN(AG162,$C$2)</f>
        <v>474.594375</v>
      </c>
    </row>
    <row r="163" spans="1:37" customHeight="1" ht="16">
      <c r="AE163" s="16"/>
      <c r="AF163" s="133">
        <f>ROUND((AF162-0.01),2)</f>
        <v>49.93</v>
      </c>
      <c r="AG163" s="134">
        <f>350+9*$A$2/16</f>
        <v>507.1349375</v>
      </c>
      <c r="AH163" s="86">
        <f>MIN(AG163,$C$2)</f>
        <v>507.1349375</v>
      </c>
    </row>
    <row r="164" spans="1:37" customHeight="1" ht="15">
      <c r="AE164" s="16"/>
      <c r="AF164" s="133">
        <f>ROUND((AF163-0.01),2)</f>
        <v>49.92</v>
      </c>
      <c r="AG164" s="134">
        <f>400+8*$A$2/16</f>
        <v>539.6755000000001</v>
      </c>
      <c r="AH164" s="135">
        <f>MIN(AG164,$C$2)</f>
        <v>539.6755000000001</v>
      </c>
    </row>
    <row r="165" spans="1:37" customHeight="1" ht="15">
      <c r="AE165" s="16"/>
      <c r="AF165" s="133">
        <f>ROUND((AF164-0.01),2)</f>
        <v>49.91</v>
      </c>
      <c r="AG165" s="134">
        <f>450+7*$A$2/16</f>
        <v>572.2160625</v>
      </c>
      <c r="AH165" s="135">
        <f>MIN(AG165,$C$2)</f>
        <v>572.2160625</v>
      </c>
    </row>
    <row r="166" spans="1:37" customHeight="1" ht="15">
      <c r="AE166" s="16"/>
      <c r="AF166" s="133">
        <f>ROUND((AF165-0.01),2)</f>
        <v>49.9</v>
      </c>
      <c r="AG166" s="134">
        <f>500+6*$A$2/16</f>
        <v>604.756625</v>
      </c>
      <c r="AH166" s="135">
        <f>MIN(AG166,$C$2)</f>
        <v>604.756625</v>
      </c>
    </row>
    <row r="167" spans="1:37" customHeight="1" ht="15">
      <c r="AE167" s="16"/>
      <c r="AF167" s="133">
        <f>ROUND((AF166-0.01),2)</f>
        <v>49.89</v>
      </c>
      <c r="AG167" s="134">
        <f>550+5*$A$2/16</f>
        <v>637.2971875000001</v>
      </c>
      <c r="AH167" s="135">
        <f>MIN(AG167,$C$2)</f>
        <v>637.2971875000001</v>
      </c>
    </row>
    <row r="168" spans="1:37" customHeight="1" ht="15">
      <c r="AE168" s="16"/>
      <c r="AF168" s="133">
        <f>ROUND((AF167-0.01),2)</f>
        <v>49.88</v>
      </c>
      <c r="AG168" s="134">
        <f>600+4*$A$2/16</f>
        <v>669.83775</v>
      </c>
      <c r="AH168" s="135">
        <f>MIN(AG168,$C$2)</f>
        <v>669.83775</v>
      </c>
    </row>
    <row r="169" spans="1:37" customHeight="1" ht="15">
      <c r="AE169" s="16"/>
      <c r="AF169" s="133">
        <f>ROUND((AF168-0.01),2)</f>
        <v>49.87</v>
      </c>
      <c r="AG169" s="134">
        <f>650+3*$A$2/16</f>
        <v>702.3783125</v>
      </c>
      <c r="AH169" s="135">
        <f>MIN(AG169,$C$2)</f>
        <v>702.3783125</v>
      </c>
    </row>
    <row r="170" spans="1:37" customHeight="1" ht="15">
      <c r="AE170" s="16"/>
      <c r="AF170" s="133">
        <f>ROUND((AF169-0.01),2)</f>
        <v>49.86</v>
      </c>
      <c r="AG170" s="134">
        <f>700+2*$A$2/16</f>
        <v>734.918875</v>
      </c>
      <c r="AH170" s="135">
        <f>MIN(AG170,$C$2)</f>
        <v>734.918875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767.4594375</v>
      </c>
      <c r="AH171" s="135">
        <f>MIN(AG171,$C$2)</f>
        <v>767.4594375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0.001520078795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276.261</v>
      </c>
      <c r="B2" s="18"/>
      <c r="C2" s="19">
        <v>800</v>
      </c>
      <c r="D2" s="20"/>
      <c r="E2" s="20"/>
      <c r="F2" s="20"/>
      <c r="G2" s="20"/>
      <c r="H2" s="20"/>
      <c r="I2" s="20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0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60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49.96</v>
      </c>
      <c r="D8" s="59">
        <f>ROUND(C8,2)</f>
        <v>49.96</v>
      </c>
      <c r="E8" s="60">
        <v>407.2</v>
      </c>
      <c r="F8" s="61">
        <v>1.87</v>
      </c>
      <c r="G8" s="62">
        <v>0.00311</v>
      </c>
      <c r="H8" s="63">
        <f>MAX(G8,-0.12*F8)</f>
        <v>0.00311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3.16598E-5</v>
      </c>
      <c r="S8" s="60">
        <f>MIN($S$6/100*F8,150)</f>
        <v>0.2244</v>
      </c>
      <c r="T8" s="60">
        <f>MIN($T$6/100*F8,200)</f>
        <v>0.2805</v>
      </c>
      <c r="U8" s="60">
        <f>MIN($U$6/100*F8,250)</f>
        <v>0.3740000000000001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3.16598E-5</v>
      </c>
      <c r="AB8" s="64">
        <f>IF(AA8&gt;=0,AA8,"")</f>
        <v>3.16598E-5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</v>
      </c>
      <c r="D9" s="73">
        <f>ROUND(C9,2)</f>
        <v>50</v>
      </c>
      <c r="E9" s="60">
        <v>276.26</v>
      </c>
      <c r="F9" s="61">
        <v>1.87</v>
      </c>
      <c r="G9" s="74">
        <v>0.00311</v>
      </c>
      <c r="H9" s="63">
        <f>MAX(G9,-0.12*F9)</f>
        <v>0.00311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2.1479215E-5</v>
      </c>
      <c r="S9" s="60">
        <f>MIN($S$6/100*F9,150)</f>
        <v>0.2244</v>
      </c>
      <c r="T9" s="60">
        <f>MIN($T$6/100*F9,200)</f>
        <v>0.2805</v>
      </c>
      <c r="U9" s="60">
        <f>MIN($U$6/100*F9,250)</f>
        <v>0.3740000000000001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2.1479215E-5</v>
      </c>
      <c r="AB9" s="139">
        <f>IF(AA9&gt;=0,AA9,"")</f>
        <v>2.1479215E-5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276.26</v>
      </c>
      <c r="F10" s="61">
        <v>1.87</v>
      </c>
      <c r="G10" s="74">
        <v>0.00311</v>
      </c>
      <c r="H10" s="63">
        <f>MAX(G10,-0.12*F10)</f>
        <v>0.00311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2.1479215E-5</v>
      </c>
      <c r="S10" s="60">
        <f>MIN($S$6/100*F10,150)</f>
        <v>0.2244</v>
      </c>
      <c r="T10" s="60">
        <f>MIN($T$6/100*F10,200)</f>
        <v>0.2805</v>
      </c>
      <c r="U10" s="60">
        <f>MIN($U$6/100*F10,250)</f>
        <v>0.3740000000000001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2.1479215E-5</v>
      </c>
      <c r="AB10" s="139">
        <f>IF(AA10&gt;=0,AA10,"")</f>
        <v>2.1479215E-5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276.26</v>
      </c>
      <c r="F11" s="61">
        <v>1.87</v>
      </c>
      <c r="G11" s="74">
        <v>0.00311</v>
      </c>
      <c r="H11" s="63">
        <f>MAX(G11,-0.12*F11)</f>
        <v>0.00311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2.1479215E-5</v>
      </c>
      <c r="S11" s="60">
        <f>MIN($S$6/100*F11,150)</f>
        <v>0.2244</v>
      </c>
      <c r="T11" s="60">
        <f>MIN($T$6/100*F11,200)</f>
        <v>0.2805</v>
      </c>
      <c r="U11" s="60">
        <f>MIN($U$6/100*F11,250)</f>
        <v>0.3740000000000001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2.1479215E-5</v>
      </c>
      <c r="AB11" s="139">
        <f>IF(AA11&gt;=0,AA11,"")</f>
        <v>2.1479215E-5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50.01</v>
      </c>
      <c r="D12" s="73">
        <f>ROUND(C12,2)</f>
        <v>50.01</v>
      </c>
      <c r="E12" s="60">
        <v>221.01</v>
      </c>
      <c r="F12" s="61">
        <v>1.87</v>
      </c>
      <c r="G12" s="74">
        <v>0.02276</v>
      </c>
      <c r="H12" s="63">
        <f>MAX(G12,-0.12*F12)</f>
        <v>0.02276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0.00012575469</v>
      </c>
      <c r="S12" s="60">
        <f>MIN($S$6/100*F12,150)</f>
        <v>0.2244</v>
      </c>
      <c r="T12" s="60">
        <f>MIN($T$6/100*F12,200)</f>
        <v>0.2805</v>
      </c>
      <c r="U12" s="60">
        <f>MIN($U$6/100*F12,250)</f>
        <v>0.3740000000000001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0.00012575469</v>
      </c>
      <c r="AB12" s="139">
        <f>IF(AA12&gt;=0,AA12,"")</f>
        <v>0.00012575469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50.02</v>
      </c>
      <c r="D13" s="73">
        <f>ROUND(C13,2)</f>
        <v>50.02</v>
      </c>
      <c r="E13" s="60">
        <v>165.76</v>
      </c>
      <c r="F13" s="61">
        <v>1.87</v>
      </c>
      <c r="G13" s="74">
        <v>0.00311</v>
      </c>
      <c r="H13" s="63">
        <f>MAX(G13,-0.12*F13)</f>
        <v>0.00311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1.288784E-5</v>
      </c>
      <c r="S13" s="60">
        <f>MIN($S$6/100*F13,150)</f>
        <v>0.2244</v>
      </c>
      <c r="T13" s="60">
        <f>MIN($T$6/100*F13,200)</f>
        <v>0.2805</v>
      </c>
      <c r="U13" s="60">
        <f>MIN($U$6/100*F13,250)</f>
        <v>0.3740000000000001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1.288784E-5</v>
      </c>
      <c r="AB13" s="139">
        <f>IF(AA13&gt;=0,AA13,"")</f>
        <v>1.288784E-5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</v>
      </c>
      <c r="D14" s="73">
        <f>ROUND(C14,2)</f>
        <v>50</v>
      </c>
      <c r="E14" s="60">
        <v>276.26</v>
      </c>
      <c r="F14" s="61">
        <v>1.87</v>
      </c>
      <c r="G14" s="74">
        <v>0.00311</v>
      </c>
      <c r="H14" s="63">
        <f>MAX(G14,-0.12*F14)</f>
        <v>0.00311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2.1479215E-5</v>
      </c>
      <c r="S14" s="60">
        <f>MIN($S$6/100*F14,150)</f>
        <v>0.2244</v>
      </c>
      <c r="T14" s="60">
        <f>MIN($T$6/100*F14,200)</f>
        <v>0.2805</v>
      </c>
      <c r="U14" s="60">
        <f>MIN($U$6/100*F14,250)</f>
        <v>0.3740000000000001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2.1479215E-5</v>
      </c>
      <c r="AB14" s="139">
        <f>IF(AA14&gt;=0,AA14,"")</f>
        <v>2.1479215E-5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50.01</v>
      </c>
      <c r="D15" s="73">
        <f>ROUND(C15,2)</f>
        <v>50.01</v>
      </c>
      <c r="E15" s="60">
        <v>221.01</v>
      </c>
      <c r="F15" s="61">
        <v>1.87</v>
      </c>
      <c r="G15" s="74">
        <v>0.00311</v>
      </c>
      <c r="H15" s="63">
        <f>MAX(G15,-0.12*F15)</f>
        <v>0.00311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1.71835275E-5</v>
      </c>
      <c r="S15" s="60">
        <f>MIN($S$6/100*F15,150)</f>
        <v>0.2244</v>
      </c>
      <c r="T15" s="60">
        <f>MIN($T$6/100*F15,200)</f>
        <v>0.2805</v>
      </c>
      <c r="U15" s="60">
        <f>MIN($U$6/100*F15,250)</f>
        <v>0.3740000000000001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1.71835275E-5</v>
      </c>
      <c r="AB15" s="139">
        <f>IF(AA15&gt;=0,AA15,"")</f>
        <v>1.71835275E-5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49.99</v>
      </c>
      <c r="D16" s="73">
        <f>ROUND(C16,2)</f>
        <v>49.99</v>
      </c>
      <c r="E16" s="60">
        <v>308.99</v>
      </c>
      <c r="F16" s="61">
        <v>1.87</v>
      </c>
      <c r="G16" s="74">
        <v>0.00311</v>
      </c>
      <c r="H16" s="63">
        <f>MAX(G16,-0.12*F16)</f>
        <v>0.00311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2.40239725E-5</v>
      </c>
      <c r="S16" s="60">
        <f>MIN($S$6/100*F16,150)</f>
        <v>0.2244</v>
      </c>
      <c r="T16" s="60">
        <f>MIN($T$6/100*F16,200)</f>
        <v>0.2805</v>
      </c>
      <c r="U16" s="60">
        <f>MIN($U$6/100*F16,250)</f>
        <v>0.3740000000000001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2.40239725E-5</v>
      </c>
      <c r="AB16" s="139">
        <f>IF(AA16&gt;=0,AA16,"")</f>
        <v>2.40239725E-5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50.03</v>
      </c>
      <c r="D17" s="73">
        <f>ROUND(C17,2)</f>
        <v>50.03</v>
      </c>
      <c r="E17" s="60">
        <v>110.5</v>
      </c>
      <c r="F17" s="61">
        <v>1.87</v>
      </c>
      <c r="G17" s="74">
        <v>0.02276</v>
      </c>
      <c r="H17" s="63">
        <f>MAX(G17,-0.12*F17)</f>
        <v>0.02276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6.28745E-5</v>
      </c>
      <c r="S17" s="60">
        <f>MIN($S$6/100*F17,150)</f>
        <v>0.2244</v>
      </c>
      <c r="T17" s="60">
        <f>MIN($T$6/100*F17,200)</f>
        <v>0.2805</v>
      </c>
      <c r="U17" s="60">
        <f>MIN($U$6/100*F17,250)</f>
        <v>0.3740000000000001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6.28745E-5</v>
      </c>
      <c r="AB17" s="139">
        <f>IF(AA17&gt;=0,AA17,"")</f>
        <v>6.28745E-5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221.01</v>
      </c>
      <c r="F18" s="61">
        <v>1.87</v>
      </c>
      <c r="G18" s="74">
        <v>0.00311</v>
      </c>
      <c r="H18" s="63">
        <f>MAX(G18,-0.12*F18)</f>
        <v>0.00311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1.71835275E-5</v>
      </c>
      <c r="S18" s="60">
        <f>MIN($S$6/100*F18,150)</f>
        <v>0.2244</v>
      </c>
      <c r="T18" s="60">
        <f>MIN($T$6/100*F18,200)</f>
        <v>0.2805</v>
      </c>
      <c r="U18" s="60">
        <f>MIN($U$6/100*F18,250)</f>
        <v>0.3740000000000001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1.71835275E-5</v>
      </c>
      <c r="AB18" s="139">
        <f>IF(AA18&gt;=0,AA18,"")</f>
        <v>1.71835275E-5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110.5</v>
      </c>
      <c r="F19" s="61">
        <v>1.87</v>
      </c>
      <c r="G19" s="74">
        <v>0.00311</v>
      </c>
      <c r="H19" s="63">
        <f>MAX(G19,-0.12*F19)</f>
        <v>0.00311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8.591375E-6</v>
      </c>
      <c r="S19" s="60">
        <f>MIN($S$6/100*F19,150)</f>
        <v>0.2244</v>
      </c>
      <c r="T19" s="60">
        <f>MIN($T$6/100*F19,200)</f>
        <v>0.2805</v>
      </c>
      <c r="U19" s="60">
        <f>MIN($U$6/100*F19,250)</f>
        <v>0.3740000000000001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8.591375E-6</v>
      </c>
      <c r="AB19" s="139">
        <f>IF(AA19&gt;=0,AA19,"")</f>
        <v>8.591375E-6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50.05</v>
      </c>
      <c r="D20" s="73">
        <f>ROUND(C20,2)</f>
        <v>50.05</v>
      </c>
      <c r="E20" s="60">
        <v>0</v>
      </c>
      <c r="F20" s="61">
        <v>1.87</v>
      </c>
      <c r="G20" s="74">
        <v>0.02276</v>
      </c>
      <c r="H20" s="63">
        <f>MAX(G20,-0.12*F20)</f>
        <v>0.02276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0.2244</v>
      </c>
      <c r="T20" s="60">
        <f>MIN($T$6/100*F20,200)</f>
        <v>0.2805</v>
      </c>
      <c r="U20" s="60">
        <f>MIN($U$6/100*F20,250)</f>
        <v>0.3740000000000001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50.03</v>
      </c>
      <c r="D21" s="73">
        <f>ROUND(C21,2)</f>
        <v>50.03</v>
      </c>
      <c r="E21" s="60">
        <v>110.5</v>
      </c>
      <c r="F21" s="61">
        <v>1.87</v>
      </c>
      <c r="G21" s="74">
        <v>0.00311</v>
      </c>
      <c r="H21" s="63">
        <f>MAX(G21,-0.12*F21)</f>
        <v>0.00311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8.591375E-6</v>
      </c>
      <c r="S21" s="60">
        <f>MIN($S$6/100*F21,150)</f>
        <v>0.2244</v>
      </c>
      <c r="T21" s="60">
        <f>MIN($T$6/100*F21,200)</f>
        <v>0.2805</v>
      </c>
      <c r="U21" s="60">
        <f>MIN($U$6/100*F21,250)</f>
        <v>0.3740000000000001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8.591375E-6</v>
      </c>
      <c r="AB21" s="139">
        <f>IF(AA21&gt;=0,AA21,"")</f>
        <v>8.591375E-6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276.26</v>
      </c>
      <c r="F22" s="61">
        <v>1.87</v>
      </c>
      <c r="G22" s="74">
        <v>0.00311</v>
      </c>
      <c r="H22" s="63">
        <f>MAX(G22,-0.12*F22)</f>
        <v>0.00311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2.1479215E-5</v>
      </c>
      <c r="S22" s="60">
        <f>MIN($S$6/100*F22,150)</f>
        <v>0.2244</v>
      </c>
      <c r="T22" s="60">
        <f>MIN($T$6/100*F22,200)</f>
        <v>0.2805</v>
      </c>
      <c r="U22" s="60">
        <f>MIN($U$6/100*F22,250)</f>
        <v>0.3740000000000001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2.1479215E-5</v>
      </c>
      <c r="AB22" s="139">
        <f>IF(AA22&gt;=0,AA22,"")</f>
        <v>2.1479215E-5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50.01</v>
      </c>
      <c r="D23" s="73">
        <f>ROUND(C23,2)</f>
        <v>50.01</v>
      </c>
      <c r="E23" s="60">
        <v>221.01</v>
      </c>
      <c r="F23" s="61">
        <v>1.87</v>
      </c>
      <c r="G23" s="74">
        <v>0.00311</v>
      </c>
      <c r="H23" s="63">
        <f>MAX(G23,-0.12*F23)</f>
        <v>0.00311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1.71835275E-5</v>
      </c>
      <c r="S23" s="60">
        <f>MIN($S$6/100*F23,150)</f>
        <v>0.2244</v>
      </c>
      <c r="T23" s="60">
        <f>MIN($T$6/100*F23,200)</f>
        <v>0.2805</v>
      </c>
      <c r="U23" s="60">
        <f>MIN($U$6/100*F23,250)</f>
        <v>0.3740000000000001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1.71835275E-5</v>
      </c>
      <c r="AB23" s="139">
        <f>IF(AA23&gt;=0,AA23,"")</f>
        <v>1.71835275E-5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49.94</v>
      </c>
      <c r="D24" s="73">
        <f>ROUND(C24,2)</f>
        <v>49.94</v>
      </c>
      <c r="E24" s="60">
        <v>472.66</v>
      </c>
      <c r="F24" s="61">
        <v>1.87</v>
      </c>
      <c r="G24" s="74">
        <v>0.00311</v>
      </c>
      <c r="H24" s="63">
        <f>MAX(G24,-0.12*F24)</f>
        <v>0.00311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3.6749315E-5</v>
      </c>
      <c r="S24" s="60">
        <f>MIN($S$6/100*F24,150)</f>
        <v>0.2244</v>
      </c>
      <c r="T24" s="60">
        <f>MIN($T$6/100*F24,200)</f>
        <v>0.2805</v>
      </c>
      <c r="U24" s="60">
        <f>MIN($U$6/100*F24,250)</f>
        <v>0.3740000000000001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3.6749315E-5</v>
      </c>
      <c r="AB24" s="139">
        <f>IF(AA24&gt;=0,AA24,"")</f>
        <v>3.6749315E-5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341.73</v>
      </c>
      <c r="F25" s="61">
        <v>1.87</v>
      </c>
      <c r="G25" s="74">
        <v>0.00311</v>
      </c>
      <c r="H25" s="63">
        <f>MAX(G25,-0.12*F25)</f>
        <v>0.00311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2.65695075E-5</v>
      </c>
      <c r="S25" s="60">
        <f>MIN($S$6/100*F25,150)</f>
        <v>0.2244</v>
      </c>
      <c r="T25" s="60">
        <f>MIN($T$6/100*F25,200)</f>
        <v>0.2805</v>
      </c>
      <c r="U25" s="60">
        <f>MIN($U$6/100*F25,250)</f>
        <v>0.3740000000000001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2.65695075E-5</v>
      </c>
      <c r="AB25" s="139">
        <f>IF(AA25&gt;=0,AA25,"")</f>
        <v>2.65695075E-5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49.95</v>
      </c>
      <c r="D26" s="73">
        <f>ROUND(C26,2)</f>
        <v>49.95</v>
      </c>
      <c r="E26" s="60">
        <v>439.93</v>
      </c>
      <c r="F26" s="61">
        <v>1.87</v>
      </c>
      <c r="G26" s="74">
        <v>0.00311</v>
      </c>
      <c r="H26" s="63">
        <f>MAX(G26,-0.12*F26)</f>
        <v>0.00311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3.42045575E-5</v>
      </c>
      <c r="S26" s="60">
        <f>MIN($S$6/100*F26,150)</f>
        <v>0.2244</v>
      </c>
      <c r="T26" s="60">
        <f>MIN($T$6/100*F26,200)</f>
        <v>0.2805</v>
      </c>
      <c r="U26" s="60">
        <f>MIN($U$6/100*F26,250)</f>
        <v>0.3740000000000001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3.42045575E-5</v>
      </c>
      <c r="AB26" s="139">
        <f>IF(AA26&gt;=0,AA26,"")</f>
        <v>3.42045575E-5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49.99</v>
      </c>
      <c r="D27" s="73">
        <f>ROUND(C27,2)</f>
        <v>49.99</v>
      </c>
      <c r="E27" s="60">
        <v>308.99</v>
      </c>
      <c r="F27" s="61">
        <v>1.87</v>
      </c>
      <c r="G27" s="74">
        <v>0.00311</v>
      </c>
      <c r="H27" s="63">
        <f>MAX(G27,-0.12*F27)</f>
        <v>0.00311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2.40239725E-5</v>
      </c>
      <c r="S27" s="60">
        <f>MIN($S$6/100*F27,150)</f>
        <v>0.2244</v>
      </c>
      <c r="T27" s="60">
        <f>MIN($T$6/100*F27,200)</f>
        <v>0.2805</v>
      </c>
      <c r="U27" s="60">
        <f>MIN($U$6/100*F27,250)</f>
        <v>0.3740000000000001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2.40239725E-5</v>
      </c>
      <c r="AB27" s="139">
        <f>IF(AA27&gt;=0,AA27,"")</f>
        <v>2.40239725E-5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49.88</v>
      </c>
      <c r="D28" s="73">
        <f>ROUND(C28,2)</f>
        <v>49.88</v>
      </c>
      <c r="E28" s="60">
        <v>669.0700000000001</v>
      </c>
      <c r="F28" s="61">
        <v>1.87</v>
      </c>
      <c r="G28" s="74">
        <v>0.00311</v>
      </c>
      <c r="H28" s="63">
        <f>MAX(G28,-0.12*F28)</f>
        <v>0.00311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5.20201925E-5</v>
      </c>
      <c r="S28" s="60">
        <f>MIN($S$6/100*F28,150)</f>
        <v>0.2244</v>
      </c>
      <c r="T28" s="60">
        <f>MIN($T$6/100*F28,200)</f>
        <v>0.2805</v>
      </c>
      <c r="U28" s="60">
        <f>MIN($U$6/100*F28,250)</f>
        <v>0.3740000000000001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5.20201925E-5</v>
      </c>
      <c r="AB28" s="139">
        <f>IF(AA28&gt;=0,AA28,"")</f>
        <v>5.20201925E-5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49.95</v>
      </c>
      <c r="D29" s="73">
        <f>ROUND(C29,2)</f>
        <v>49.95</v>
      </c>
      <c r="E29" s="60">
        <v>439.93</v>
      </c>
      <c r="F29" s="61">
        <v>1.87</v>
      </c>
      <c r="G29" s="74">
        <v>-0.01654</v>
      </c>
      <c r="H29" s="63">
        <f>MAX(G29,-0.12*F29)</f>
        <v>-0.01654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-0.000181911055</v>
      </c>
      <c r="S29" s="60">
        <f>MIN($S$6/100*F29,150)</f>
        <v>0.2244</v>
      </c>
      <c r="T29" s="60">
        <f>MIN($T$6/100*F29,200)</f>
        <v>0.2805</v>
      </c>
      <c r="U29" s="60">
        <f>MIN($U$6/100*F29,250)</f>
        <v>0.3740000000000001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-0.000181911055</v>
      </c>
      <c r="AB29" s="139" t="str">
        <f>IF(AA29&gt;=0,AA29,"")</f>
        <v/>
      </c>
      <c r="AC29" s="76">
        <f>IF(AA29&lt;0,AA29,"")</f>
        <v>-0.000181911055</v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49.98</v>
      </c>
      <c r="D30" s="73">
        <f>ROUND(C30,2)</f>
        <v>49.98</v>
      </c>
      <c r="E30" s="60">
        <v>341.73</v>
      </c>
      <c r="F30" s="61">
        <v>1.87</v>
      </c>
      <c r="G30" s="74">
        <v>0.00311</v>
      </c>
      <c r="H30" s="63">
        <f>MAX(G30,-0.12*F30)</f>
        <v>0.00311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2.65695075E-5</v>
      </c>
      <c r="S30" s="60">
        <f>MIN($S$6/100*F30,150)</f>
        <v>0.2244</v>
      </c>
      <c r="T30" s="60">
        <f>MIN($T$6/100*F30,200)</f>
        <v>0.2805</v>
      </c>
      <c r="U30" s="60">
        <f>MIN($U$6/100*F30,250)</f>
        <v>0.3740000000000001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2.65695075E-5</v>
      </c>
      <c r="AB30" s="139">
        <f>IF(AA30&gt;=0,AA30,"")</f>
        <v>2.65695075E-5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165.76</v>
      </c>
      <c r="F31" s="61">
        <v>1.87</v>
      </c>
      <c r="G31" s="74">
        <v>0.00311</v>
      </c>
      <c r="H31" s="63">
        <f>MAX(G31,-0.12*F31)</f>
        <v>0.00311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1.288784E-5</v>
      </c>
      <c r="S31" s="60">
        <f>MIN($S$6/100*F31,150)</f>
        <v>0.2244</v>
      </c>
      <c r="T31" s="60">
        <f>MIN($T$6/100*F31,200)</f>
        <v>0.2805</v>
      </c>
      <c r="U31" s="60">
        <f>MIN($U$6/100*F31,250)</f>
        <v>0.3740000000000001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1.288784E-5</v>
      </c>
      <c r="AB31" s="139">
        <f>IF(AA31&gt;=0,AA31,"")</f>
        <v>1.288784E-5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49.96</v>
      </c>
      <c r="D32" s="73">
        <f>ROUND(C32,2)</f>
        <v>49.96</v>
      </c>
      <c r="E32" s="60">
        <v>407.2</v>
      </c>
      <c r="F32" s="61">
        <v>1.87</v>
      </c>
      <c r="G32" s="74">
        <v>0.00311</v>
      </c>
      <c r="H32" s="63">
        <f>MAX(G32,-0.12*F32)</f>
        <v>0.00311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3.16598E-5</v>
      </c>
      <c r="S32" s="60">
        <f>MIN($S$6/100*F32,150)</f>
        <v>0.2244</v>
      </c>
      <c r="T32" s="60">
        <f>MIN($T$6/100*F32,200)</f>
        <v>0.2805</v>
      </c>
      <c r="U32" s="60">
        <f>MIN($U$6/100*F32,250)</f>
        <v>0.3740000000000001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3.16598E-5</v>
      </c>
      <c r="AB32" s="139">
        <f>IF(AA32&gt;=0,AA32,"")</f>
        <v>3.16598E-5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49.98</v>
      </c>
      <c r="D33" s="73">
        <f>ROUND(C33,2)</f>
        <v>49.98</v>
      </c>
      <c r="E33" s="60">
        <v>341.73</v>
      </c>
      <c r="F33" s="61">
        <v>1.87</v>
      </c>
      <c r="G33" s="74">
        <v>0.00311</v>
      </c>
      <c r="H33" s="63">
        <f>MAX(G33,-0.12*F33)</f>
        <v>0.00311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2.65695075E-5</v>
      </c>
      <c r="S33" s="60">
        <f>MIN($S$6/100*F33,150)</f>
        <v>0.2244</v>
      </c>
      <c r="T33" s="60">
        <f>MIN($T$6/100*F33,200)</f>
        <v>0.2805</v>
      </c>
      <c r="U33" s="60">
        <f>MIN($U$6/100*F33,250)</f>
        <v>0.3740000000000001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2.65695075E-5</v>
      </c>
      <c r="AB33" s="139">
        <f>IF(AA33&gt;=0,AA33,"")</f>
        <v>2.65695075E-5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49.97</v>
      </c>
      <c r="D34" s="73">
        <f>ROUND(C34,2)</f>
        <v>49.97</v>
      </c>
      <c r="E34" s="60">
        <v>374.46</v>
      </c>
      <c r="F34" s="61">
        <v>1.87</v>
      </c>
      <c r="G34" s="74">
        <v>0.00311</v>
      </c>
      <c r="H34" s="63">
        <f>MAX(G34,-0.12*F34)</f>
        <v>0.00311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2.9114265E-5</v>
      </c>
      <c r="S34" s="60">
        <f>MIN($S$6/100*F34,150)</f>
        <v>0.2244</v>
      </c>
      <c r="T34" s="60">
        <f>MIN($T$6/100*F34,200)</f>
        <v>0.2805</v>
      </c>
      <c r="U34" s="60">
        <f>MIN($U$6/100*F34,250)</f>
        <v>0.3740000000000001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2.9114265E-5</v>
      </c>
      <c r="AB34" s="139">
        <f>IF(AA34&gt;=0,AA34,"")</f>
        <v>2.9114265E-5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49.99</v>
      </c>
      <c r="D35" s="73">
        <f>ROUND(C35,2)</f>
        <v>49.99</v>
      </c>
      <c r="E35" s="60">
        <v>308.99</v>
      </c>
      <c r="F35" s="61">
        <v>1.87</v>
      </c>
      <c r="G35" s="74">
        <v>0.00311</v>
      </c>
      <c r="H35" s="63">
        <f>MAX(G35,-0.12*F35)</f>
        <v>0.00311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2.40239725E-5</v>
      </c>
      <c r="S35" s="60">
        <f>MIN($S$6/100*F35,150)</f>
        <v>0.2244</v>
      </c>
      <c r="T35" s="60">
        <f>MIN($T$6/100*F35,200)</f>
        <v>0.2805</v>
      </c>
      <c r="U35" s="60">
        <f>MIN($U$6/100*F35,250)</f>
        <v>0.3740000000000001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2.40239725E-5</v>
      </c>
      <c r="AB35" s="139">
        <f>IF(AA35&gt;=0,AA35,"")</f>
        <v>2.40239725E-5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50.03</v>
      </c>
      <c r="D36" s="73">
        <f>ROUND(C36,2)</f>
        <v>50.03</v>
      </c>
      <c r="E36" s="60">
        <v>110.5</v>
      </c>
      <c r="F36" s="61">
        <v>1.87</v>
      </c>
      <c r="G36" s="74">
        <v>0.00311</v>
      </c>
      <c r="H36" s="63">
        <f>MAX(G36,-0.12*F36)</f>
        <v>0.00311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8.591375E-6</v>
      </c>
      <c r="S36" s="60">
        <f>MIN($S$6/100*F36,150)</f>
        <v>0.2244</v>
      </c>
      <c r="T36" s="60">
        <f>MIN($T$6/100*F36,200)</f>
        <v>0.2805</v>
      </c>
      <c r="U36" s="60">
        <f>MIN($U$6/100*F36,250)</f>
        <v>0.3740000000000001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8.591375E-6</v>
      </c>
      <c r="AB36" s="139">
        <f>IF(AA36&gt;=0,AA36,"")</f>
        <v>8.591375E-6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50.03</v>
      </c>
      <c r="D37" s="73">
        <f>ROUND(C37,2)</f>
        <v>50.03</v>
      </c>
      <c r="E37" s="60">
        <v>110.5</v>
      </c>
      <c r="F37" s="61">
        <v>1.87</v>
      </c>
      <c r="G37" s="74">
        <v>0.00311</v>
      </c>
      <c r="H37" s="63">
        <f>MAX(G37,-0.12*F37)</f>
        <v>0.00311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8.591375E-6</v>
      </c>
      <c r="S37" s="60">
        <f>MIN($S$6/100*F37,150)</f>
        <v>0.2244</v>
      </c>
      <c r="T37" s="60">
        <f>MIN($T$6/100*F37,200)</f>
        <v>0.2805</v>
      </c>
      <c r="U37" s="60">
        <f>MIN($U$6/100*F37,250)</f>
        <v>0.3740000000000001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8.591375E-6</v>
      </c>
      <c r="AB37" s="139">
        <f>IF(AA37&gt;=0,AA37,"")</f>
        <v>8.591375E-6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50.03</v>
      </c>
      <c r="D38" s="73">
        <f>ROUND(C38,2)</f>
        <v>50.03</v>
      </c>
      <c r="E38" s="60">
        <v>110.5</v>
      </c>
      <c r="F38" s="61">
        <v>1.87</v>
      </c>
      <c r="G38" s="74">
        <v>0.00311</v>
      </c>
      <c r="H38" s="63">
        <f>MAX(G38,-0.12*F38)</f>
        <v>0.00311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8.591375E-6</v>
      </c>
      <c r="S38" s="60">
        <f>MIN($S$6/100*F38,150)</f>
        <v>0.2244</v>
      </c>
      <c r="T38" s="60">
        <f>MIN($T$6/100*F38,200)</f>
        <v>0.2805</v>
      </c>
      <c r="U38" s="60">
        <f>MIN($U$6/100*F38,250)</f>
        <v>0.3740000000000001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8.591375E-6</v>
      </c>
      <c r="AB38" s="139">
        <f>IF(AA38&gt;=0,AA38,"")</f>
        <v>8.591375E-6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50.02</v>
      </c>
      <c r="D39" s="73">
        <f>ROUND(C39,2)</f>
        <v>50.02</v>
      </c>
      <c r="E39" s="60">
        <v>165.76</v>
      </c>
      <c r="F39" s="61">
        <v>1.87</v>
      </c>
      <c r="G39" s="74">
        <v>0.02276</v>
      </c>
      <c r="H39" s="63">
        <f>MAX(G39,-0.12*F39)</f>
        <v>0.02276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9.431743999999999E-5</v>
      </c>
      <c r="S39" s="60">
        <f>MIN($S$6/100*F39,150)</f>
        <v>0.2244</v>
      </c>
      <c r="T39" s="60">
        <f>MIN($T$6/100*F39,200)</f>
        <v>0.2805</v>
      </c>
      <c r="U39" s="60">
        <f>MIN($U$6/100*F39,250)</f>
        <v>0.3740000000000001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9.431743999999999E-5</v>
      </c>
      <c r="AB39" s="139">
        <f>IF(AA39&gt;=0,AA39,"")</f>
        <v>9.431743999999999E-5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49.96</v>
      </c>
      <c r="D40" s="73">
        <f>ROUND(C40,2)</f>
        <v>49.96</v>
      </c>
      <c r="E40" s="60">
        <v>407.2</v>
      </c>
      <c r="F40" s="61">
        <v>1.92</v>
      </c>
      <c r="G40" s="74">
        <v>0.0138</v>
      </c>
      <c r="H40" s="63">
        <f>MAX(G40,-0.12*F40)</f>
        <v>0.0138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0.000140484</v>
      </c>
      <c r="S40" s="60">
        <f>MIN($S$6/100*F40,150)</f>
        <v>0.2304</v>
      </c>
      <c r="T40" s="60">
        <f>MIN($T$6/100*F40,200)</f>
        <v>0.288</v>
      </c>
      <c r="U40" s="60">
        <f>MIN($U$6/100*F40,250)</f>
        <v>0.384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0.000140484</v>
      </c>
      <c r="AB40" s="139">
        <f>IF(AA40&gt;=0,AA40,"")</f>
        <v>0.000140484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49.95</v>
      </c>
      <c r="D41" s="73">
        <f>ROUND(C41,2)</f>
        <v>49.95</v>
      </c>
      <c r="E41" s="60">
        <v>439.93</v>
      </c>
      <c r="F41" s="61">
        <v>1.92</v>
      </c>
      <c r="G41" s="74">
        <v>-0.00585</v>
      </c>
      <c r="H41" s="63">
        <f>MAX(G41,-0.12*F41)</f>
        <v>-0.00585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-6.43397625E-5</v>
      </c>
      <c r="S41" s="60">
        <f>MIN($S$6/100*F41,150)</f>
        <v>0.2304</v>
      </c>
      <c r="T41" s="60">
        <f>MIN($T$6/100*F41,200)</f>
        <v>0.288</v>
      </c>
      <c r="U41" s="60">
        <f>MIN($U$6/100*F41,250)</f>
        <v>0.384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-6.43397625E-5</v>
      </c>
      <c r="AB41" s="139" t="str">
        <f>IF(AA41&gt;=0,AA41,"")</f>
        <v/>
      </c>
      <c r="AC41" s="76">
        <f>IF(AA41&lt;0,AA41,"")</f>
        <v>-6.43397625E-5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165.76</v>
      </c>
      <c r="F42" s="61">
        <v>1.92</v>
      </c>
      <c r="G42" s="74">
        <v>0.0138</v>
      </c>
      <c r="H42" s="63">
        <f>MAX(G42,-0.12*F42)</f>
        <v>0.0138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5.718719999999999E-5</v>
      </c>
      <c r="S42" s="60">
        <f>MIN($S$6/100*F42,150)</f>
        <v>0.2304</v>
      </c>
      <c r="T42" s="60">
        <f>MIN($T$6/100*F42,200)</f>
        <v>0.288</v>
      </c>
      <c r="U42" s="60">
        <f>MIN($U$6/100*F42,250)</f>
        <v>0.384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5.718719999999999E-5</v>
      </c>
      <c r="AB42" s="139">
        <f>IF(AA42&gt;=0,AA42,"")</f>
        <v>5.718719999999999E-5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50.03</v>
      </c>
      <c r="D43" s="73">
        <f>ROUND(C43,2)</f>
        <v>50.03</v>
      </c>
      <c r="E43" s="60">
        <v>110.5</v>
      </c>
      <c r="F43" s="61">
        <v>1.92</v>
      </c>
      <c r="G43" s="74">
        <v>-0.00585</v>
      </c>
      <c r="H43" s="63">
        <f>MAX(G43,-0.12*F43)</f>
        <v>-0.00585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-1.6160625E-5</v>
      </c>
      <c r="S43" s="60">
        <f>MIN($S$6/100*F43,150)</f>
        <v>0.2304</v>
      </c>
      <c r="T43" s="60">
        <f>MIN($T$6/100*F43,200)</f>
        <v>0.288</v>
      </c>
      <c r="U43" s="60">
        <f>MIN($U$6/100*F43,250)</f>
        <v>0.384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-1.6160625E-5</v>
      </c>
      <c r="AB43" s="139" t="str">
        <f>IF(AA43&gt;=0,AA43,"")</f>
        <v/>
      </c>
      <c r="AC43" s="76">
        <f>IF(AA43&lt;0,AA43,"")</f>
        <v>-1.6160625E-5</v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</v>
      </c>
      <c r="D44" s="73">
        <f>ROUND(C44,2)</f>
        <v>50</v>
      </c>
      <c r="E44" s="60">
        <v>276.26</v>
      </c>
      <c r="F44" s="61">
        <v>1.92</v>
      </c>
      <c r="G44" s="74">
        <v>0.0138</v>
      </c>
      <c r="H44" s="63">
        <f>MAX(G44,-0.12*F44)</f>
        <v>0.0138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9.53097E-5</v>
      </c>
      <c r="S44" s="60">
        <f>MIN($S$6/100*F44,150)</f>
        <v>0.2304</v>
      </c>
      <c r="T44" s="60">
        <f>MIN($T$6/100*F44,200)</f>
        <v>0.288</v>
      </c>
      <c r="U44" s="60">
        <f>MIN($U$6/100*F44,250)</f>
        <v>0.384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9.53097E-5</v>
      </c>
      <c r="AB44" s="139">
        <f>IF(AA44&gt;=0,AA44,"")</f>
        <v>9.53097E-5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50.02</v>
      </c>
      <c r="D45" s="73">
        <f>ROUND(C45,2)</f>
        <v>50.02</v>
      </c>
      <c r="E45" s="60">
        <v>165.76</v>
      </c>
      <c r="F45" s="61">
        <v>1.92</v>
      </c>
      <c r="G45" s="74">
        <v>-0.00585</v>
      </c>
      <c r="H45" s="63">
        <f>MAX(G45,-0.12*F45)</f>
        <v>-0.00585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-2.42424E-5</v>
      </c>
      <c r="S45" s="60">
        <f>MIN($S$6/100*F45,150)</f>
        <v>0.2304</v>
      </c>
      <c r="T45" s="60">
        <f>MIN($T$6/100*F45,200)</f>
        <v>0.288</v>
      </c>
      <c r="U45" s="60">
        <f>MIN($U$6/100*F45,250)</f>
        <v>0.384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-2.42424E-5</v>
      </c>
      <c r="AB45" s="139" t="str">
        <f>IF(AA45&gt;=0,AA45,"")</f>
        <v/>
      </c>
      <c r="AC45" s="76">
        <f>IF(AA45&lt;0,AA45,"")</f>
        <v>-2.42424E-5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50.01</v>
      </c>
      <c r="D46" s="73">
        <f>ROUND(C46,2)</f>
        <v>50.01</v>
      </c>
      <c r="E46" s="60">
        <v>221.01</v>
      </c>
      <c r="F46" s="61">
        <v>1.92</v>
      </c>
      <c r="G46" s="74">
        <v>-0.00585</v>
      </c>
      <c r="H46" s="63">
        <f>MAX(G46,-0.12*F46)</f>
        <v>-0.00585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-3.23227125E-5</v>
      </c>
      <c r="S46" s="60">
        <f>MIN($S$6/100*F46,150)</f>
        <v>0.2304</v>
      </c>
      <c r="T46" s="60">
        <f>MIN($T$6/100*F46,200)</f>
        <v>0.288</v>
      </c>
      <c r="U46" s="60">
        <f>MIN($U$6/100*F46,250)</f>
        <v>0.384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-3.23227125E-5</v>
      </c>
      <c r="AB46" s="139" t="str">
        <f>IF(AA46&gt;=0,AA46,"")</f>
        <v/>
      </c>
      <c r="AC46" s="76">
        <f>IF(AA46&lt;0,AA46,"")</f>
        <v>-3.23227125E-5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50.04</v>
      </c>
      <c r="D47" s="73">
        <f>ROUND(C47,2)</f>
        <v>50.04</v>
      </c>
      <c r="E47" s="60">
        <v>55.25</v>
      </c>
      <c r="F47" s="61">
        <v>1.92</v>
      </c>
      <c r="G47" s="74">
        <v>0.0138</v>
      </c>
      <c r="H47" s="63">
        <f>MAX(G47,-0.12*F47)</f>
        <v>0.0138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1.906125E-5</v>
      </c>
      <c r="S47" s="60">
        <f>MIN($S$6/100*F47,150)</f>
        <v>0.2304</v>
      </c>
      <c r="T47" s="60">
        <f>MIN($T$6/100*F47,200)</f>
        <v>0.288</v>
      </c>
      <c r="U47" s="60">
        <f>MIN($U$6/100*F47,250)</f>
        <v>0.384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1.906125E-5</v>
      </c>
      <c r="AB47" s="139">
        <f>IF(AA47&gt;=0,AA47,"")</f>
        <v>1.906125E-5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50.04</v>
      </c>
      <c r="D48" s="73">
        <f>ROUND(C48,2)</f>
        <v>50.04</v>
      </c>
      <c r="E48" s="60">
        <v>55.25</v>
      </c>
      <c r="F48" s="61">
        <v>1.92</v>
      </c>
      <c r="G48" s="74">
        <v>-0.00585</v>
      </c>
      <c r="H48" s="63">
        <f>MAX(G48,-0.12*F48)</f>
        <v>-0.00585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-8.0803125E-6</v>
      </c>
      <c r="S48" s="60">
        <f>MIN($S$6/100*F48,150)</f>
        <v>0.2304</v>
      </c>
      <c r="T48" s="60">
        <f>MIN($T$6/100*F48,200)</f>
        <v>0.288</v>
      </c>
      <c r="U48" s="60">
        <f>MIN($U$6/100*F48,250)</f>
        <v>0.384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-8.0803125E-6</v>
      </c>
      <c r="AB48" s="139" t="str">
        <f>IF(AA48&gt;=0,AA48,"")</f>
        <v/>
      </c>
      <c r="AC48" s="76">
        <f>IF(AA48&lt;0,AA48,"")</f>
        <v>-8.0803125E-6</v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165.76</v>
      </c>
      <c r="F49" s="61">
        <v>1.92</v>
      </c>
      <c r="G49" s="74">
        <v>0.0138</v>
      </c>
      <c r="H49" s="63">
        <f>MAX(G49,-0.12*F49)</f>
        <v>0.0138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5.718719999999999E-5</v>
      </c>
      <c r="S49" s="60">
        <f>MIN($S$6/100*F49,150)</f>
        <v>0.2304</v>
      </c>
      <c r="T49" s="60">
        <f>MIN($T$6/100*F49,200)</f>
        <v>0.288</v>
      </c>
      <c r="U49" s="60">
        <f>MIN($U$6/100*F49,250)</f>
        <v>0.384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5.718719999999999E-5</v>
      </c>
      <c r="AB49" s="139">
        <f>IF(AA49&gt;=0,AA49,"")</f>
        <v>5.718719999999999E-5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</v>
      </c>
      <c r="D50" s="73">
        <f>ROUND(C50,2)</f>
        <v>50</v>
      </c>
      <c r="E50" s="60">
        <v>276.26</v>
      </c>
      <c r="F50" s="61">
        <v>1.92</v>
      </c>
      <c r="G50" s="74">
        <v>-0.00585</v>
      </c>
      <c r="H50" s="63">
        <f>MAX(G50,-0.12*F50)</f>
        <v>-0.00585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-4.0403025E-5</v>
      </c>
      <c r="S50" s="60">
        <f>MIN($S$6/100*F50,150)</f>
        <v>0.2304</v>
      </c>
      <c r="T50" s="60">
        <f>MIN($T$6/100*F50,200)</f>
        <v>0.288</v>
      </c>
      <c r="U50" s="60">
        <f>MIN($U$6/100*F50,250)</f>
        <v>0.384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-4.0403025E-5</v>
      </c>
      <c r="AB50" s="139" t="str">
        <f>IF(AA50&gt;=0,AA50,"")</f>
        <v/>
      </c>
      <c r="AC50" s="76">
        <f>IF(AA50&lt;0,AA50,"")</f>
        <v>-4.0403025E-5</v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49.97</v>
      </c>
      <c r="D51" s="73">
        <f>ROUND(C51,2)</f>
        <v>49.97</v>
      </c>
      <c r="E51" s="60">
        <v>374.46</v>
      </c>
      <c r="F51" s="61">
        <v>1.92</v>
      </c>
      <c r="G51" s="74">
        <v>-0.00585</v>
      </c>
      <c r="H51" s="63">
        <f>MAX(G51,-0.12*F51)</f>
        <v>-0.00585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-5.4764775E-5</v>
      </c>
      <c r="S51" s="60">
        <f>MIN($S$6/100*F51,150)</f>
        <v>0.2304</v>
      </c>
      <c r="T51" s="60">
        <f>MIN($T$6/100*F51,200)</f>
        <v>0.288</v>
      </c>
      <c r="U51" s="60">
        <f>MIN($U$6/100*F51,250)</f>
        <v>0.384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-5.4764775E-5</v>
      </c>
      <c r="AB51" s="139" t="str">
        <f>IF(AA51&gt;=0,AA51,"")</f>
        <v/>
      </c>
      <c r="AC51" s="76">
        <f>IF(AA51&lt;0,AA51,"")</f>
        <v>-5.4764775E-5</v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49.95</v>
      </c>
      <c r="D52" s="73">
        <f>ROUND(C52,2)</f>
        <v>49.95</v>
      </c>
      <c r="E52" s="60">
        <v>439.93</v>
      </c>
      <c r="F52" s="61">
        <v>1.92</v>
      </c>
      <c r="G52" s="74">
        <v>-0.00585</v>
      </c>
      <c r="H52" s="63">
        <f>MAX(G52,-0.12*F52)</f>
        <v>-0.00585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-6.43397625E-5</v>
      </c>
      <c r="S52" s="60">
        <f>MIN($S$6/100*F52,150)</f>
        <v>0.2304</v>
      </c>
      <c r="T52" s="60">
        <f>MIN($T$6/100*F52,200)</f>
        <v>0.288</v>
      </c>
      <c r="U52" s="60">
        <f>MIN($U$6/100*F52,250)</f>
        <v>0.384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-6.43397625E-5</v>
      </c>
      <c r="AB52" s="139" t="str">
        <f>IF(AA52&gt;=0,AA52,"")</f>
        <v/>
      </c>
      <c r="AC52" s="76">
        <f>IF(AA52&lt;0,AA52,"")</f>
        <v>-6.43397625E-5</v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50.02</v>
      </c>
      <c r="D53" s="73">
        <f>ROUND(C53,2)</f>
        <v>50.02</v>
      </c>
      <c r="E53" s="60">
        <v>165.76</v>
      </c>
      <c r="F53" s="61">
        <v>1.92</v>
      </c>
      <c r="G53" s="74">
        <v>-0.00585</v>
      </c>
      <c r="H53" s="63">
        <f>MAX(G53,-0.12*F53)</f>
        <v>-0.00585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-2.42424E-5</v>
      </c>
      <c r="S53" s="60">
        <f>MIN($S$6/100*F53,150)</f>
        <v>0.2304</v>
      </c>
      <c r="T53" s="60">
        <f>MIN($T$6/100*F53,200)</f>
        <v>0.288</v>
      </c>
      <c r="U53" s="60">
        <f>MIN($U$6/100*F53,250)</f>
        <v>0.384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-2.42424E-5</v>
      </c>
      <c r="AB53" s="139" t="str">
        <f>IF(AA53&gt;=0,AA53,"")</f>
        <v/>
      </c>
      <c r="AC53" s="76">
        <f>IF(AA53&lt;0,AA53,"")</f>
        <v>-2.42424E-5</v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50.01</v>
      </c>
      <c r="D54" s="73">
        <f>ROUND(C54,2)</f>
        <v>50.01</v>
      </c>
      <c r="E54" s="60">
        <v>221.01</v>
      </c>
      <c r="F54" s="61">
        <v>1.92</v>
      </c>
      <c r="G54" s="74">
        <v>0.0138</v>
      </c>
      <c r="H54" s="63">
        <f>MAX(G54,-0.12*F54)</f>
        <v>0.0138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7.624845E-5</v>
      </c>
      <c r="S54" s="60">
        <f>MIN($S$6/100*F54,150)</f>
        <v>0.2304</v>
      </c>
      <c r="T54" s="60">
        <f>MIN($T$6/100*F54,200)</f>
        <v>0.288</v>
      </c>
      <c r="U54" s="60">
        <f>MIN($U$6/100*F54,250)</f>
        <v>0.384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7.624845E-5</v>
      </c>
      <c r="AB54" s="139">
        <f>IF(AA54&gt;=0,AA54,"")</f>
        <v>7.624845E-5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50.02</v>
      </c>
      <c r="D55" s="73">
        <f>ROUND(C55,2)</f>
        <v>50.02</v>
      </c>
      <c r="E55" s="60">
        <v>165.76</v>
      </c>
      <c r="F55" s="61">
        <v>1.92</v>
      </c>
      <c r="G55" s="74">
        <v>-0.00585</v>
      </c>
      <c r="H55" s="63">
        <f>MAX(G55,-0.12*F55)</f>
        <v>-0.00585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-2.42424E-5</v>
      </c>
      <c r="S55" s="60">
        <f>MIN($S$6/100*F55,150)</f>
        <v>0.2304</v>
      </c>
      <c r="T55" s="60">
        <f>MIN($T$6/100*F55,200)</f>
        <v>0.288</v>
      </c>
      <c r="U55" s="60">
        <f>MIN($U$6/100*F55,250)</f>
        <v>0.384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-2.42424E-5</v>
      </c>
      <c r="AB55" s="139" t="str">
        <f>IF(AA55&gt;=0,AA55,"")</f>
        <v/>
      </c>
      <c r="AC55" s="76">
        <f>IF(AA55&lt;0,AA55,"")</f>
        <v>-2.42424E-5</v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49.97</v>
      </c>
      <c r="D56" s="73">
        <f>ROUND(C56,2)</f>
        <v>49.97</v>
      </c>
      <c r="E56" s="60">
        <v>374.46</v>
      </c>
      <c r="F56" s="61">
        <v>1.92</v>
      </c>
      <c r="G56" s="74">
        <v>0.0138</v>
      </c>
      <c r="H56" s="63">
        <f>MAX(G56,-0.12*F56)</f>
        <v>0.0138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0.0001291887</v>
      </c>
      <c r="S56" s="60">
        <f>MIN($S$6/100*F56,150)</f>
        <v>0.2304</v>
      </c>
      <c r="T56" s="60">
        <f>MIN($T$6/100*F56,200)</f>
        <v>0.288</v>
      </c>
      <c r="U56" s="60">
        <f>MIN($U$6/100*F56,250)</f>
        <v>0.384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0.0001291887</v>
      </c>
      <c r="AB56" s="139">
        <f>IF(AA56&gt;=0,AA56,"")</f>
        <v>0.0001291887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</v>
      </c>
      <c r="D57" s="73">
        <f>ROUND(C57,2)</f>
        <v>49.9</v>
      </c>
      <c r="E57" s="60">
        <v>603.6</v>
      </c>
      <c r="F57" s="61">
        <v>1.92</v>
      </c>
      <c r="G57" s="74">
        <v>0.0138</v>
      </c>
      <c r="H57" s="63">
        <f>MAX(G57,-0.12*F57)</f>
        <v>0.0138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0.000208242</v>
      </c>
      <c r="S57" s="60">
        <f>MIN($S$6/100*F57,150)</f>
        <v>0.2304</v>
      </c>
      <c r="T57" s="60">
        <f>MIN($T$6/100*F57,200)</f>
        <v>0.288</v>
      </c>
      <c r="U57" s="60">
        <f>MIN($U$6/100*F57,250)</f>
        <v>0.384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0.000208242</v>
      </c>
      <c r="AB57" s="139">
        <f>IF(AA57&gt;=0,AA57,"")</f>
        <v>0.000208242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49.96</v>
      </c>
      <c r="D58" s="73">
        <f>ROUND(C58,2)</f>
        <v>49.96</v>
      </c>
      <c r="E58" s="60">
        <v>407.2</v>
      </c>
      <c r="F58" s="61">
        <v>1.92</v>
      </c>
      <c r="G58" s="74">
        <v>-0.00585</v>
      </c>
      <c r="H58" s="63">
        <f>MAX(G58,-0.12*F58)</f>
        <v>-0.00585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-5.9553E-5</v>
      </c>
      <c r="S58" s="60">
        <f>MIN($S$6/100*F58,150)</f>
        <v>0.2304</v>
      </c>
      <c r="T58" s="60">
        <f>MIN($T$6/100*F58,200)</f>
        <v>0.288</v>
      </c>
      <c r="U58" s="60">
        <f>MIN($U$6/100*F58,250)</f>
        <v>0.384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-5.9553E-5</v>
      </c>
      <c r="AB58" s="139" t="str">
        <f>IF(AA58&gt;=0,AA58,"")</f>
        <v/>
      </c>
      <c r="AC58" s="76">
        <f>IF(AA58&lt;0,AA58,"")</f>
        <v>-5.9553E-5</v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49.96</v>
      </c>
      <c r="D59" s="73">
        <f>ROUND(C59,2)</f>
        <v>49.96</v>
      </c>
      <c r="E59" s="60">
        <v>407.2</v>
      </c>
      <c r="F59" s="61">
        <v>1.92</v>
      </c>
      <c r="G59" s="74">
        <v>0.0138</v>
      </c>
      <c r="H59" s="63">
        <f>MAX(G59,-0.12*F59)</f>
        <v>0.0138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0.000140484</v>
      </c>
      <c r="S59" s="60">
        <f>MIN($S$6/100*F59,150)</f>
        <v>0.2304</v>
      </c>
      <c r="T59" s="60">
        <f>MIN($T$6/100*F59,200)</f>
        <v>0.288</v>
      </c>
      <c r="U59" s="60">
        <f>MIN($U$6/100*F59,250)</f>
        <v>0.384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0.000140484</v>
      </c>
      <c r="AB59" s="139">
        <f>IF(AA59&gt;=0,AA59,"")</f>
        <v>0.000140484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50.06</v>
      </c>
      <c r="D60" s="73">
        <f>ROUND(C60,2)</f>
        <v>50.06</v>
      </c>
      <c r="E60" s="60">
        <v>0</v>
      </c>
      <c r="F60" s="61">
        <v>1.92</v>
      </c>
      <c r="G60" s="74">
        <v>0.0138</v>
      </c>
      <c r="H60" s="63">
        <f>MAX(G60,-0.12*F60)</f>
        <v>0.0138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0.2304</v>
      </c>
      <c r="T60" s="60">
        <f>MIN($T$6/100*F60,200)</f>
        <v>0.288</v>
      </c>
      <c r="U60" s="60">
        <f>MIN($U$6/100*F60,250)</f>
        <v>0.384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50.02</v>
      </c>
      <c r="D61" s="73">
        <f>ROUND(C61,2)</f>
        <v>50.02</v>
      </c>
      <c r="E61" s="60">
        <v>165.76</v>
      </c>
      <c r="F61" s="61">
        <v>1.92</v>
      </c>
      <c r="G61" s="74">
        <v>-0.00585</v>
      </c>
      <c r="H61" s="63">
        <f>MAX(G61,-0.12*F61)</f>
        <v>-0.00585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-2.42424E-5</v>
      </c>
      <c r="S61" s="60">
        <f>MIN($S$6/100*F61,150)</f>
        <v>0.2304</v>
      </c>
      <c r="T61" s="60">
        <f>MIN($T$6/100*F61,200)</f>
        <v>0.288</v>
      </c>
      <c r="U61" s="60">
        <f>MIN($U$6/100*F61,250)</f>
        <v>0.384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-2.42424E-5</v>
      </c>
      <c r="AB61" s="139" t="str">
        <f>IF(AA61&gt;=0,AA61,"")</f>
        <v/>
      </c>
      <c r="AC61" s="76">
        <f>IF(AA61&lt;0,AA61,"")</f>
        <v>-2.42424E-5</v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</v>
      </c>
      <c r="D62" s="73">
        <f>ROUND(C62,2)</f>
        <v>50</v>
      </c>
      <c r="E62" s="60">
        <v>276.26</v>
      </c>
      <c r="F62" s="61">
        <v>1.92</v>
      </c>
      <c r="G62" s="74">
        <v>-0.00585</v>
      </c>
      <c r="H62" s="63">
        <f>MAX(G62,-0.12*F62)</f>
        <v>-0.00585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-4.0403025E-5</v>
      </c>
      <c r="S62" s="60">
        <f>MIN($S$6/100*F62,150)</f>
        <v>0.2304</v>
      </c>
      <c r="T62" s="60">
        <f>MIN($T$6/100*F62,200)</f>
        <v>0.288</v>
      </c>
      <c r="U62" s="60">
        <f>MIN($U$6/100*F62,250)</f>
        <v>0.384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-4.0403025E-5</v>
      </c>
      <c r="AB62" s="139" t="str">
        <f>IF(AA62&gt;=0,AA62,"")</f>
        <v/>
      </c>
      <c r="AC62" s="76">
        <f>IF(AA62&lt;0,AA62,"")</f>
        <v>-4.0403025E-5</v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50.04</v>
      </c>
      <c r="D63" s="73">
        <f>ROUND(C63,2)</f>
        <v>50.04</v>
      </c>
      <c r="E63" s="60">
        <v>55.25</v>
      </c>
      <c r="F63" s="61">
        <v>1.92</v>
      </c>
      <c r="G63" s="74">
        <v>-0.00585</v>
      </c>
      <c r="H63" s="63">
        <f>MAX(G63,-0.12*F63)</f>
        <v>-0.00585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-8.0803125E-6</v>
      </c>
      <c r="S63" s="60">
        <f>MIN($S$6/100*F63,150)</f>
        <v>0.2304</v>
      </c>
      <c r="T63" s="60">
        <f>MIN($T$6/100*F63,200)</f>
        <v>0.288</v>
      </c>
      <c r="U63" s="60">
        <f>MIN($U$6/100*F63,250)</f>
        <v>0.384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-8.0803125E-6</v>
      </c>
      <c r="AB63" s="139" t="str">
        <f>IF(AA63&gt;=0,AA63,"")</f>
        <v/>
      </c>
      <c r="AC63" s="76">
        <f>IF(AA63&lt;0,AA63,"")</f>
        <v>-8.0803125E-6</v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50.01</v>
      </c>
      <c r="D64" s="73">
        <f>ROUND(C64,2)</f>
        <v>50.01</v>
      </c>
      <c r="E64" s="60">
        <v>221.01</v>
      </c>
      <c r="F64" s="61">
        <v>1.92</v>
      </c>
      <c r="G64" s="74">
        <v>0.0138</v>
      </c>
      <c r="H64" s="63">
        <f>MAX(G64,-0.12*F64)</f>
        <v>0.0138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7.624845E-5</v>
      </c>
      <c r="S64" s="60">
        <f>MIN($S$6/100*F64,150)</f>
        <v>0.2304</v>
      </c>
      <c r="T64" s="60">
        <f>MIN($T$6/100*F64,200)</f>
        <v>0.288</v>
      </c>
      <c r="U64" s="60">
        <f>MIN($U$6/100*F64,250)</f>
        <v>0.384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7.624845E-5</v>
      </c>
      <c r="AB64" s="139">
        <f>IF(AA64&gt;=0,AA64,"")</f>
        <v>7.624845E-5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50</v>
      </c>
      <c r="D65" s="73">
        <f>ROUND(C65,2)</f>
        <v>50</v>
      </c>
      <c r="E65" s="60">
        <v>276.26</v>
      </c>
      <c r="F65" s="61">
        <v>1.92</v>
      </c>
      <c r="G65" s="74">
        <v>-0.00585</v>
      </c>
      <c r="H65" s="63">
        <f>MAX(G65,-0.12*F65)</f>
        <v>-0.00585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-4.0403025E-5</v>
      </c>
      <c r="S65" s="60">
        <f>MIN($S$6/100*F65,150)</f>
        <v>0.2304</v>
      </c>
      <c r="T65" s="60">
        <f>MIN($T$6/100*F65,200)</f>
        <v>0.288</v>
      </c>
      <c r="U65" s="60">
        <f>MIN($U$6/100*F65,250)</f>
        <v>0.384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-4.0403025E-5</v>
      </c>
      <c r="AB65" s="139" t="str">
        <f>IF(AA65&gt;=0,AA65,"")</f>
        <v/>
      </c>
      <c r="AC65" s="76">
        <f>IF(AA65&lt;0,AA65,"")</f>
        <v>-4.0403025E-5</v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49.99</v>
      </c>
      <c r="D66" s="73">
        <f>ROUND(C66,2)</f>
        <v>49.99</v>
      </c>
      <c r="E66" s="60">
        <v>308.99</v>
      </c>
      <c r="F66" s="61">
        <v>1.92</v>
      </c>
      <c r="G66" s="74">
        <v>-0.00585</v>
      </c>
      <c r="H66" s="63">
        <f>MAX(G66,-0.12*F66)</f>
        <v>-0.00585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-4.51897875E-5</v>
      </c>
      <c r="S66" s="60">
        <f>MIN($S$6/100*F66,150)</f>
        <v>0.2304</v>
      </c>
      <c r="T66" s="60">
        <f>MIN($T$6/100*F66,200)</f>
        <v>0.288</v>
      </c>
      <c r="U66" s="60">
        <f>MIN($U$6/100*F66,250)</f>
        <v>0.384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-4.51897875E-5</v>
      </c>
      <c r="AB66" s="139" t="str">
        <f>IF(AA66&gt;=0,AA66,"")</f>
        <v/>
      </c>
      <c r="AC66" s="76">
        <f>IF(AA66&lt;0,AA66,"")</f>
        <v>-4.51897875E-5</v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50.02</v>
      </c>
      <c r="D67" s="73">
        <f>ROUND(C67,2)</f>
        <v>50.02</v>
      </c>
      <c r="E67" s="60">
        <v>165.76</v>
      </c>
      <c r="F67" s="61">
        <v>1.92</v>
      </c>
      <c r="G67" s="74">
        <v>-0.00585</v>
      </c>
      <c r="H67" s="63">
        <f>MAX(G67,-0.12*F67)</f>
        <v>-0.00585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-2.42424E-5</v>
      </c>
      <c r="S67" s="60">
        <f>MIN($S$6/100*F67,150)</f>
        <v>0.2304</v>
      </c>
      <c r="T67" s="60">
        <f>MIN($T$6/100*F67,200)</f>
        <v>0.288</v>
      </c>
      <c r="U67" s="60">
        <f>MIN($U$6/100*F67,250)</f>
        <v>0.384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-2.42424E-5</v>
      </c>
      <c r="AB67" s="139" t="str">
        <f>IF(AA67&gt;=0,AA67,"")</f>
        <v/>
      </c>
      <c r="AC67" s="76">
        <f>IF(AA67&lt;0,AA67,"")</f>
        <v>-2.42424E-5</v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50.05</v>
      </c>
      <c r="D68" s="73">
        <f>ROUND(C68,2)</f>
        <v>50.05</v>
      </c>
      <c r="E68" s="60">
        <v>0</v>
      </c>
      <c r="F68" s="61">
        <v>1.92</v>
      </c>
      <c r="G68" s="74">
        <v>-0.0255</v>
      </c>
      <c r="H68" s="63">
        <f>MAX(G68,-0.12*F68)</f>
        <v>-0.0255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-0</v>
      </c>
      <c r="S68" s="60">
        <f>MIN($S$6/100*F68,150)</f>
        <v>0.2304</v>
      </c>
      <c r="T68" s="60">
        <f>MIN($T$6/100*F68,200)</f>
        <v>0.288</v>
      </c>
      <c r="U68" s="60">
        <f>MIN($U$6/100*F68,250)</f>
        <v>0.384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49.97</v>
      </c>
      <c r="D69" s="73">
        <f>ROUND(C69,2)</f>
        <v>49.97</v>
      </c>
      <c r="E69" s="60">
        <v>374.46</v>
      </c>
      <c r="F69" s="61">
        <v>1.92</v>
      </c>
      <c r="G69" s="74">
        <v>-0.00585</v>
      </c>
      <c r="H69" s="63">
        <f>MAX(G69,-0.12*F69)</f>
        <v>-0.00585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-5.4764775E-5</v>
      </c>
      <c r="S69" s="60">
        <f>MIN($S$6/100*F69,150)</f>
        <v>0.2304</v>
      </c>
      <c r="T69" s="60">
        <f>MIN($T$6/100*F69,200)</f>
        <v>0.288</v>
      </c>
      <c r="U69" s="60">
        <f>MIN($U$6/100*F69,250)</f>
        <v>0.384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-5.4764775E-5</v>
      </c>
      <c r="AB69" s="139" t="str">
        <f>IF(AA69&gt;=0,AA69,"")</f>
        <v/>
      </c>
      <c r="AC69" s="76">
        <f>IF(AA69&lt;0,AA69,"")</f>
        <v>-5.4764775E-5</v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50.01</v>
      </c>
      <c r="D70" s="73">
        <f>ROUND(C70,2)</f>
        <v>50.01</v>
      </c>
      <c r="E70" s="60">
        <v>221.01</v>
      </c>
      <c r="F70" s="61">
        <v>1.92</v>
      </c>
      <c r="G70" s="74">
        <v>0.0138</v>
      </c>
      <c r="H70" s="63">
        <f>MAX(G70,-0.12*F70)</f>
        <v>0.0138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7.624845E-5</v>
      </c>
      <c r="S70" s="60">
        <f>MIN($S$6/100*F70,150)</f>
        <v>0.2304</v>
      </c>
      <c r="T70" s="60">
        <f>MIN($T$6/100*F70,200)</f>
        <v>0.288</v>
      </c>
      <c r="U70" s="60">
        <f>MIN($U$6/100*F70,250)</f>
        <v>0.384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7.624845E-5</v>
      </c>
      <c r="AB70" s="139">
        <f>IF(AA70&gt;=0,AA70,"")</f>
        <v>7.624845E-5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50.01</v>
      </c>
      <c r="D71" s="73">
        <f>ROUND(C71,2)</f>
        <v>50.01</v>
      </c>
      <c r="E71" s="60">
        <v>221.01</v>
      </c>
      <c r="F71" s="61">
        <v>1.92</v>
      </c>
      <c r="G71" s="74">
        <v>-0.00585</v>
      </c>
      <c r="H71" s="63">
        <f>MAX(G71,-0.12*F71)</f>
        <v>-0.00585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-3.23227125E-5</v>
      </c>
      <c r="S71" s="60">
        <f>MIN($S$6/100*F71,150)</f>
        <v>0.2304</v>
      </c>
      <c r="T71" s="60">
        <f>MIN($T$6/100*F71,200)</f>
        <v>0.288</v>
      </c>
      <c r="U71" s="60">
        <f>MIN($U$6/100*F71,250)</f>
        <v>0.384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-3.23227125E-5</v>
      </c>
      <c r="AB71" s="139" t="str">
        <f>IF(AA71&gt;=0,AA71,"")</f>
        <v/>
      </c>
      <c r="AC71" s="76">
        <f>IF(AA71&lt;0,AA71,"")</f>
        <v>-3.23227125E-5</v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50.04</v>
      </c>
      <c r="D72" s="73">
        <f>ROUND(C72,2)</f>
        <v>50.04</v>
      </c>
      <c r="E72" s="60">
        <v>55.25</v>
      </c>
      <c r="F72" s="61">
        <v>1.92</v>
      </c>
      <c r="G72" s="74">
        <v>-0.00585</v>
      </c>
      <c r="H72" s="63">
        <f>MAX(G72,-0.12*F72)</f>
        <v>-0.00585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-8.0803125E-6</v>
      </c>
      <c r="S72" s="60">
        <f>MIN($S$6/100*F72,150)</f>
        <v>0.2304</v>
      </c>
      <c r="T72" s="60">
        <f>MIN($T$6/100*F72,200)</f>
        <v>0.288</v>
      </c>
      <c r="U72" s="60">
        <f>MIN($U$6/100*F72,250)</f>
        <v>0.384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-8.0803125E-6</v>
      </c>
      <c r="AB72" s="139" t="str">
        <f>IF(AA72&gt;=0,AA72,"")</f>
        <v/>
      </c>
      <c r="AC72" s="76">
        <f>IF(AA72&lt;0,AA72,"")</f>
        <v>-8.0803125E-6</v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50</v>
      </c>
      <c r="D73" s="73">
        <f>ROUND(C73,2)</f>
        <v>50</v>
      </c>
      <c r="E73" s="60">
        <v>276.26</v>
      </c>
      <c r="F73" s="61">
        <v>1.92</v>
      </c>
      <c r="G73" s="74">
        <v>0.0138</v>
      </c>
      <c r="H73" s="63">
        <f>MAX(G73,-0.12*F73)</f>
        <v>0.0138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9.53097E-5</v>
      </c>
      <c r="S73" s="60">
        <f>MIN($S$6/100*F73,150)</f>
        <v>0.2304</v>
      </c>
      <c r="T73" s="60">
        <f>MIN($T$6/100*F73,200)</f>
        <v>0.288</v>
      </c>
      <c r="U73" s="60">
        <f>MIN($U$6/100*F73,250)</f>
        <v>0.384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9.53097E-5</v>
      </c>
      <c r="AB73" s="139">
        <f>IF(AA73&gt;=0,AA73,"")</f>
        <v>9.53097E-5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50.01</v>
      </c>
      <c r="D74" s="73">
        <f>ROUND(C74,2)</f>
        <v>50.01</v>
      </c>
      <c r="E74" s="60">
        <v>221.01</v>
      </c>
      <c r="F74" s="61">
        <v>1.92</v>
      </c>
      <c r="G74" s="74">
        <v>0.0138</v>
      </c>
      <c r="H74" s="63">
        <f>MAX(G74,-0.12*F74)</f>
        <v>0.0138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7.624845E-5</v>
      </c>
      <c r="S74" s="60">
        <f>MIN($S$6/100*F74,150)</f>
        <v>0.2304</v>
      </c>
      <c r="T74" s="60">
        <f>MIN($T$6/100*F74,200)</f>
        <v>0.288</v>
      </c>
      <c r="U74" s="60">
        <f>MIN($U$6/100*F74,250)</f>
        <v>0.384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7.624845E-5</v>
      </c>
      <c r="AB74" s="139">
        <f>IF(AA74&gt;=0,AA74,"")</f>
        <v>7.624845E-5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49.95</v>
      </c>
      <c r="D75" s="73">
        <f>ROUND(C75,2)</f>
        <v>49.95</v>
      </c>
      <c r="E75" s="60">
        <v>439.93</v>
      </c>
      <c r="F75" s="61">
        <v>1.92</v>
      </c>
      <c r="G75" s="74">
        <v>-0.00585</v>
      </c>
      <c r="H75" s="63">
        <f>MAX(G75,-0.12*F75)</f>
        <v>-0.00585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-6.43397625E-5</v>
      </c>
      <c r="S75" s="60">
        <f>MIN($S$6/100*F75,150)</f>
        <v>0.2304</v>
      </c>
      <c r="T75" s="60">
        <f>MIN($T$6/100*F75,200)</f>
        <v>0.288</v>
      </c>
      <c r="U75" s="60">
        <f>MIN($U$6/100*F75,250)</f>
        <v>0.384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-6.43397625E-5</v>
      </c>
      <c r="AB75" s="139" t="str">
        <f>IF(AA75&gt;=0,AA75,"")</f>
        <v/>
      </c>
      <c r="AC75" s="76">
        <f>IF(AA75&lt;0,AA75,"")</f>
        <v>-6.43397625E-5</v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50.03</v>
      </c>
      <c r="D76" s="73">
        <f>ROUND(C76,2)</f>
        <v>50.03</v>
      </c>
      <c r="E76" s="60">
        <v>110.5</v>
      </c>
      <c r="F76" s="61">
        <v>1.92</v>
      </c>
      <c r="G76" s="74">
        <v>0.0138</v>
      </c>
      <c r="H76" s="63">
        <f>MAX(G76,-0.12*F76)</f>
        <v>0.0138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3.81225E-5</v>
      </c>
      <c r="S76" s="60">
        <f>MIN($S$6/100*F76,150)</f>
        <v>0.2304</v>
      </c>
      <c r="T76" s="60">
        <f>MIN($T$6/100*F76,200)</f>
        <v>0.288</v>
      </c>
      <c r="U76" s="60">
        <f>MIN($U$6/100*F76,250)</f>
        <v>0.384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3.81225E-5</v>
      </c>
      <c r="AB76" s="139">
        <f>IF(AA76&gt;=0,AA76,"")</f>
        <v>3.81225E-5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50.03</v>
      </c>
      <c r="D77" s="73">
        <f>ROUND(C77,2)</f>
        <v>50.03</v>
      </c>
      <c r="E77" s="60">
        <v>110.5</v>
      </c>
      <c r="F77" s="61">
        <v>1.92</v>
      </c>
      <c r="G77" s="74">
        <v>0.0138</v>
      </c>
      <c r="H77" s="63">
        <f>MAX(G77,-0.12*F77)</f>
        <v>0.0138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3.81225E-5</v>
      </c>
      <c r="S77" s="60">
        <f>MIN($S$6/100*F77,150)</f>
        <v>0.2304</v>
      </c>
      <c r="T77" s="60">
        <f>MIN($T$6/100*F77,200)</f>
        <v>0.288</v>
      </c>
      <c r="U77" s="60">
        <f>MIN($U$6/100*F77,250)</f>
        <v>0.384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3.81225E-5</v>
      </c>
      <c r="AB77" s="139">
        <f>IF(AA77&gt;=0,AA77,"")</f>
        <v>3.81225E-5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50.01</v>
      </c>
      <c r="D78" s="73">
        <f>ROUND(C78,2)</f>
        <v>50.01</v>
      </c>
      <c r="E78" s="60">
        <v>221.01</v>
      </c>
      <c r="F78" s="61">
        <v>1.92</v>
      </c>
      <c r="G78" s="74">
        <v>0.0138</v>
      </c>
      <c r="H78" s="63">
        <f>MAX(G78,-0.12*F78)</f>
        <v>0.0138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7.624845E-5</v>
      </c>
      <c r="S78" s="60">
        <f>MIN($S$6/100*F78,150)</f>
        <v>0.2304</v>
      </c>
      <c r="T78" s="60">
        <f>MIN($T$6/100*F78,200)</f>
        <v>0.288</v>
      </c>
      <c r="U78" s="60">
        <f>MIN($U$6/100*F78,250)</f>
        <v>0.384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7.624845E-5</v>
      </c>
      <c r="AB78" s="139">
        <f>IF(AA78&gt;=0,AA78,"")</f>
        <v>7.624845E-5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49.98</v>
      </c>
      <c r="D79" s="73">
        <f>ROUND(C79,2)</f>
        <v>49.98</v>
      </c>
      <c r="E79" s="60">
        <v>341.73</v>
      </c>
      <c r="F79" s="61">
        <v>1.92</v>
      </c>
      <c r="G79" s="74">
        <v>-0.00585</v>
      </c>
      <c r="H79" s="63">
        <f>MAX(G79,-0.12*F79)</f>
        <v>-0.00585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-4.99780125E-5</v>
      </c>
      <c r="S79" s="60">
        <f>MIN($S$6/100*F79,150)</f>
        <v>0.2304</v>
      </c>
      <c r="T79" s="60">
        <f>MIN($T$6/100*F79,200)</f>
        <v>0.288</v>
      </c>
      <c r="U79" s="60">
        <f>MIN($U$6/100*F79,250)</f>
        <v>0.384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-4.99780125E-5</v>
      </c>
      <c r="AB79" s="139" t="str">
        <f>IF(AA79&gt;=0,AA79,"")</f>
        <v/>
      </c>
      <c r="AC79" s="76">
        <f>IF(AA79&lt;0,AA79,"")</f>
        <v>-4.99780125E-5</v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1.92</v>
      </c>
      <c r="G80" s="74">
        <v>0.0138</v>
      </c>
      <c r="H80" s="63">
        <f>MAX(G80,-0.12*F80)</f>
        <v>0.0138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0.2304</v>
      </c>
      <c r="T80" s="60">
        <f>MIN($T$6/100*F80,200)</f>
        <v>0.288</v>
      </c>
      <c r="U80" s="60">
        <f>MIN($U$6/100*F80,250)</f>
        <v>0.384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</v>
      </c>
      <c r="D81" s="73">
        <f>ROUND(C81,2)</f>
        <v>50</v>
      </c>
      <c r="E81" s="60">
        <v>276.26</v>
      </c>
      <c r="F81" s="61">
        <v>1.92</v>
      </c>
      <c r="G81" s="74">
        <v>-0.00585</v>
      </c>
      <c r="H81" s="63">
        <f>MAX(G81,-0.12*F81)</f>
        <v>-0.00585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-4.0403025E-5</v>
      </c>
      <c r="S81" s="60">
        <f>MIN($S$6/100*F81,150)</f>
        <v>0.2304</v>
      </c>
      <c r="T81" s="60">
        <f>MIN($T$6/100*F81,200)</f>
        <v>0.288</v>
      </c>
      <c r="U81" s="60">
        <f>MIN($U$6/100*F81,250)</f>
        <v>0.384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-4.0403025E-5</v>
      </c>
      <c r="AB81" s="139" t="str">
        <f>IF(AA81&gt;=0,AA81,"")</f>
        <v/>
      </c>
      <c r="AC81" s="76">
        <f>IF(AA81&lt;0,AA81,"")</f>
        <v>-4.0403025E-5</v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49.91</v>
      </c>
      <c r="D82" s="73">
        <f>ROUND(C82,2)</f>
        <v>49.91</v>
      </c>
      <c r="E82" s="60">
        <v>570.86</v>
      </c>
      <c r="F82" s="61">
        <v>1.92</v>
      </c>
      <c r="G82" s="74">
        <v>-0.00585</v>
      </c>
      <c r="H82" s="63">
        <f>MAX(G82,-0.12*F82)</f>
        <v>-0.00585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-8.3488275E-5</v>
      </c>
      <c r="S82" s="60">
        <f>MIN($S$6/100*F82,150)</f>
        <v>0.2304</v>
      </c>
      <c r="T82" s="60">
        <f>MIN($T$6/100*F82,200)</f>
        <v>0.288</v>
      </c>
      <c r="U82" s="60">
        <f>MIN($U$6/100*F82,250)</f>
        <v>0.384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-8.3488275E-5</v>
      </c>
      <c r="AB82" s="139" t="str">
        <f>IF(AA82&gt;=0,AA82,"")</f>
        <v/>
      </c>
      <c r="AC82" s="76">
        <f>IF(AA82&lt;0,AA82,"")</f>
        <v>-8.3488275E-5</v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49.91</v>
      </c>
      <c r="D83" s="73">
        <f>ROUND(C83,2)</f>
        <v>49.91</v>
      </c>
      <c r="E83" s="60">
        <v>570.86</v>
      </c>
      <c r="F83" s="61">
        <v>2.02</v>
      </c>
      <c r="G83" s="74">
        <v>-0.0041</v>
      </c>
      <c r="H83" s="63">
        <f>MAX(G83,-0.12*F83)</f>
        <v>-0.0041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-5.851315E-5</v>
      </c>
      <c r="S83" s="60">
        <f>MIN($S$6/100*F83,150)</f>
        <v>0.2424</v>
      </c>
      <c r="T83" s="60">
        <f>MIN($T$6/100*F83,200)</f>
        <v>0.303</v>
      </c>
      <c r="U83" s="60">
        <f>MIN($U$6/100*F83,250)</f>
        <v>0.404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-5.851315E-5</v>
      </c>
      <c r="AB83" s="139" t="str">
        <f>IF(AA83&gt;=0,AA83,"")</f>
        <v/>
      </c>
      <c r="AC83" s="76">
        <f>IF(AA83&lt;0,AA83,"")</f>
        <v>-5.851315E-5</v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</v>
      </c>
      <c r="D84" s="73">
        <f>ROUND(C84,2)</f>
        <v>50</v>
      </c>
      <c r="E84" s="60">
        <v>276.26</v>
      </c>
      <c r="F84" s="61">
        <v>2.02</v>
      </c>
      <c r="G84" s="74">
        <v>-0.0041</v>
      </c>
      <c r="H84" s="63">
        <f>MAX(G84,-0.12*F84)</f>
        <v>-0.0041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-2.831665E-5</v>
      </c>
      <c r="S84" s="60">
        <f>MIN($S$6/100*F84,150)</f>
        <v>0.2424</v>
      </c>
      <c r="T84" s="60">
        <f>MIN($T$6/100*F84,200)</f>
        <v>0.303</v>
      </c>
      <c r="U84" s="60">
        <f>MIN($U$6/100*F84,250)</f>
        <v>0.404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-2.831665E-5</v>
      </c>
      <c r="AB84" s="139" t="str">
        <f>IF(AA84&gt;=0,AA84,"")</f>
        <v/>
      </c>
      <c r="AC84" s="76">
        <f>IF(AA84&lt;0,AA84,"")</f>
        <v>-2.831665E-5</v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50.02</v>
      </c>
      <c r="D85" s="73">
        <f>ROUND(C85,2)</f>
        <v>50.02</v>
      </c>
      <c r="E85" s="60">
        <v>165.76</v>
      </c>
      <c r="F85" s="61">
        <v>2.02</v>
      </c>
      <c r="G85" s="74">
        <v>0.01555</v>
      </c>
      <c r="H85" s="63">
        <f>MAX(G85,-0.12*F85)</f>
        <v>0.01555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6.44392E-5</v>
      </c>
      <c r="S85" s="60">
        <f>MIN($S$6/100*F85,150)</f>
        <v>0.2424</v>
      </c>
      <c r="T85" s="60">
        <f>MIN($T$6/100*F85,200)</f>
        <v>0.303</v>
      </c>
      <c r="U85" s="60">
        <f>MIN($U$6/100*F85,250)</f>
        <v>0.404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6.44392E-5</v>
      </c>
      <c r="AB85" s="139">
        <f>IF(AA85&gt;=0,AA85,"")</f>
        <v>6.44392E-5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49.96</v>
      </c>
      <c r="D86" s="73">
        <f>ROUND(C86,2)</f>
        <v>49.96</v>
      </c>
      <c r="E86" s="60">
        <v>407.2</v>
      </c>
      <c r="F86" s="61">
        <v>2.02</v>
      </c>
      <c r="G86" s="74">
        <v>-0.0041</v>
      </c>
      <c r="H86" s="63">
        <f>MAX(G86,-0.12*F86)</f>
        <v>-0.0041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-4.173800000000001E-5</v>
      </c>
      <c r="S86" s="60">
        <f>MIN($S$6/100*F86,150)</f>
        <v>0.2424</v>
      </c>
      <c r="T86" s="60">
        <f>MIN($T$6/100*F86,200)</f>
        <v>0.303</v>
      </c>
      <c r="U86" s="60">
        <f>MIN($U$6/100*F86,250)</f>
        <v>0.404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-4.173800000000001E-5</v>
      </c>
      <c r="AB86" s="139" t="str">
        <f>IF(AA86&gt;=0,AA86,"")</f>
        <v/>
      </c>
      <c r="AC86" s="76">
        <f>IF(AA86&lt;0,AA86,"")</f>
        <v>-4.173800000000001E-5</v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49.99</v>
      </c>
      <c r="D87" s="73">
        <f>ROUND(C87,2)</f>
        <v>49.99</v>
      </c>
      <c r="E87" s="60">
        <v>308.99</v>
      </c>
      <c r="F87" s="61">
        <v>2.02</v>
      </c>
      <c r="G87" s="74">
        <v>0.01555</v>
      </c>
      <c r="H87" s="63">
        <f>MAX(G87,-0.12*F87)</f>
        <v>0.01555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0.0001201198625</v>
      </c>
      <c r="S87" s="60">
        <f>MIN($S$6/100*F87,150)</f>
        <v>0.2424</v>
      </c>
      <c r="T87" s="60">
        <f>MIN($T$6/100*F87,200)</f>
        <v>0.303</v>
      </c>
      <c r="U87" s="60">
        <f>MIN($U$6/100*F87,250)</f>
        <v>0.404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0.0001201198625</v>
      </c>
      <c r="AB87" s="139">
        <f>IF(AA87&gt;=0,AA87,"")</f>
        <v>0.0001201198625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50.01</v>
      </c>
      <c r="D88" s="73">
        <f>ROUND(C88,2)</f>
        <v>50.01</v>
      </c>
      <c r="E88" s="60">
        <v>221.01</v>
      </c>
      <c r="F88" s="61">
        <v>2.02</v>
      </c>
      <c r="G88" s="74">
        <v>-0.0041</v>
      </c>
      <c r="H88" s="63">
        <f>MAX(G88,-0.12*F88)</f>
        <v>-0.0041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-2.2653525E-5</v>
      </c>
      <c r="S88" s="60">
        <f>MIN($S$6/100*F88,150)</f>
        <v>0.2424</v>
      </c>
      <c r="T88" s="60">
        <f>MIN($T$6/100*F88,200)</f>
        <v>0.303</v>
      </c>
      <c r="U88" s="60">
        <f>MIN($U$6/100*F88,250)</f>
        <v>0.404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-2.2653525E-5</v>
      </c>
      <c r="AB88" s="139" t="str">
        <f>IF(AA88&gt;=0,AA88,"")</f>
        <v/>
      </c>
      <c r="AC88" s="76">
        <f>IF(AA88&lt;0,AA88,"")</f>
        <v>-2.2653525E-5</v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49.99</v>
      </c>
      <c r="D89" s="73">
        <f>ROUND(C89,2)</f>
        <v>49.99</v>
      </c>
      <c r="E89" s="60">
        <v>308.99</v>
      </c>
      <c r="F89" s="61">
        <v>2.02</v>
      </c>
      <c r="G89" s="74">
        <v>0.01555</v>
      </c>
      <c r="H89" s="63">
        <f>MAX(G89,-0.12*F89)</f>
        <v>0.01555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0.0001201198625</v>
      </c>
      <c r="S89" s="60">
        <f>MIN($S$6/100*F89,150)</f>
        <v>0.2424</v>
      </c>
      <c r="T89" s="60">
        <f>MIN($T$6/100*F89,200)</f>
        <v>0.303</v>
      </c>
      <c r="U89" s="60">
        <f>MIN($U$6/100*F89,250)</f>
        <v>0.404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0.0001201198625</v>
      </c>
      <c r="AB89" s="139">
        <f>IF(AA89&gt;=0,AA89,"")</f>
        <v>0.0001201198625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221.01</v>
      </c>
      <c r="F90" s="61">
        <v>2.02</v>
      </c>
      <c r="G90" s="74">
        <v>-0.0041</v>
      </c>
      <c r="H90" s="63">
        <f>MAX(G90,-0.12*F90)</f>
        <v>-0.0041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-2.2653525E-5</v>
      </c>
      <c r="S90" s="60">
        <f>MIN($S$6/100*F90,150)</f>
        <v>0.2424</v>
      </c>
      <c r="T90" s="60">
        <f>MIN($T$6/100*F90,200)</f>
        <v>0.303</v>
      </c>
      <c r="U90" s="60">
        <f>MIN($U$6/100*F90,250)</f>
        <v>0.404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-2.2653525E-5</v>
      </c>
      <c r="AB90" s="139" t="str">
        <f>IF(AA90&gt;=0,AA90,"")</f>
        <v/>
      </c>
      <c r="AC90" s="76">
        <f>IF(AA90&lt;0,AA90,"")</f>
        <v>-2.2653525E-5</v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49.99</v>
      </c>
      <c r="D91" s="73">
        <f>ROUND(C91,2)</f>
        <v>49.99</v>
      </c>
      <c r="E91" s="60">
        <v>308.99</v>
      </c>
      <c r="F91" s="61">
        <v>2.02</v>
      </c>
      <c r="G91" s="74">
        <v>0.01555</v>
      </c>
      <c r="H91" s="63">
        <f>MAX(G91,-0.12*F91)</f>
        <v>0.01555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0.0001201198625</v>
      </c>
      <c r="S91" s="60">
        <f>MIN($S$6/100*F91,150)</f>
        <v>0.2424</v>
      </c>
      <c r="T91" s="60">
        <f>MIN($T$6/100*F91,200)</f>
        <v>0.303</v>
      </c>
      <c r="U91" s="60">
        <f>MIN($U$6/100*F91,250)</f>
        <v>0.404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0.0001201198625</v>
      </c>
      <c r="AB91" s="139">
        <f>IF(AA91&gt;=0,AA91,"")</f>
        <v>0.0001201198625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49.96</v>
      </c>
      <c r="D92" s="73">
        <f>ROUND(C92,2)</f>
        <v>49.96</v>
      </c>
      <c r="E92" s="60">
        <v>407.2</v>
      </c>
      <c r="F92" s="61">
        <v>2.02</v>
      </c>
      <c r="G92" s="74">
        <v>0.01555</v>
      </c>
      <c r="H92" s="63">
        <f>MAX(G92,-0.12*F92)</f>
        <v>0.01555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0.000158299</v>
      </c>
      <c r="S92" s="60">
        <f>MIN($S$6/100*F92,150)</f>
        <v>0.2424</v>
      </c>
      <c r="T92" s="60">
        <f>MIN($T$6/100*F92,200)</f>
        <v>0.303</v>
      </c>
      <c r="U92" s="60">
        <f>MIN($U$6/100*F92,250)</f>
        <v>0.404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0.000158299</v>
      </c>
      <c r="AB92" s="139">
        <f>IF(AA92&gt;=0,AA92,"")</f>
        <v>0.000158299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49.97</v>
      </c>
      <c r="D93" s="73">
        <f>ROUND(C93,2)</f>
        <v>49.97</v>
      </c>
      <c r="E93" s="60">
        <v>374.46</v>
      </c>
      <c r="F93" s="61">
        <v>2.02</v>
      </c>
      <c r="G93" s="74">
        <v>0.01555</v>
      </c>
      <c r="H93" s="63">
        <f>MAX(G93,-0.12*F93)</f>
        <v>0.01555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0.000145571325</v>
      </c>
      <c r="S93" s="60">
        <f>MIN($S$6/100*F93,150)</f>
        <v>0.2424</v>
      </c>
      <c r="T93" s="60">
        <f>MIN($T$6/100*F93,200)</f>
        <v>0.303</v>
      </c>
      <c r="U93" s="60">
        <f>MIN($U$6/100*F93,250)</f>
        <v>0.404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0.000145571325</v>
      </c>
      <c r="AB93" s="139">
        <f>IF(AA93&gt;=0,AA93,"")</f>
        <v>0.000145571325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50.02</v>
      </c>
      <c r="D94" s="73">
        <f>ROUND(C94,2)</f>
        <v>50.02</v>
      </c>
      <c r="E94" s="60">
        <v>165.76</v>
      </c>
      <c r="F94" s="61">
        <v>2.02</v>
      </c>
      <c r="G94" s="74">
        <v>-0.0041</v>
      </c>
      <c r="H94" s="63">
        <f>MAX(G94,-0.12*F94)</f>
        <v>-0.0041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-1.69904E-5</v>
      </c>
      <c r="S94" s="60">
        <f>MIN($S$6/100*F94,150)</f>
        <v>0.2424</v>
      </c>
      <c r="T94" s="60">
        <f>MIN($T$6/100*F94,200)</f>
        <v>0.303</v>
      </c>
      <c r="U94" s="60">
        <f>MIN($U$6/100*F94,250)</f>
        <v>0.404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-1.69904E-5</v>
      </c>
      <c r="AB94" s="139" t="str">
        <f>IF(AA94&gt;=0,AA94,"")</f>
        <v/>
      </c>
      <c r="AC94" s="76">
        <f>IF(AA94&lt;0,AA94,"")</f>
        <v>-1.69904E-5</v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50.02</v>
      </c>
      <c r="D95" s="73">
        <f>ROUND(C95,2)</f>
        <v>50.02</v>
      </c>
      <c r="E95" s="60">
        <v>165.76</v>
      </c>
      <c r="F95" s="61">
        <v>2.02</v>
      </c>
      <c r="G95" s="74">
        <v>0.01555</v>
      </c>
      <c r="H95" s="63">
        <f>MAX(G95,-0.12*F95)</f>
        <v>0.01555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6.44392E-5</v>
      </c>
      <c r="S95" s="60">
        <f>MIN($S$6/100*F95,150)</f>
        <v>0.2424</v>
      </c>
      <c r="T95" s="60">
        <f>MIN($T$6/100*F95,200)</f>
        <v>0.303</v>
      </c>
      <c r="U95" s="60">
        <f>MIN($U$6/100*F95,250)</f>
        <v>0.404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6.44392E-5</v>
      </c>
      <c r="AB95" s="139">
        <f>IF(AA95&gt;=0,AA95,"")</f>
        <v>6.44392E-5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49.94</v>
      </c>
      <c r="D96" s="73">
        <f>ROUND(C96,2)</f>
        <v>49.94</v>
      </c>
      <c r="E96" s="60">
        <v>472.66</v>
      </c>
      <c r="F96" s="61">
        <v>1.92</v>
      </c>
      <c r="G96" s="74">
        <v>-0.00585</v>
      </c>
      <c r="H96" s="63">
        <f>MAX(G96,-0.12*F96)</f>
        <v>-0.00585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-6.9126525E-5</v>
      </c>
      <c r="S96" s="60">
        <f>MIN($S$6/100*F96,150)</f>
        <v>0.2304</v>
      </c>
      <c r="T96" s="60">
        <f>MIN($T$6/100*F96,200)</f>
        <v>0.288</v>
      </c>
      <c r="U96" s="60">
        <f>MIN($U$6/100*F96,250)</f>
        <v>0.384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-6.9126525E-5</v>
      </c>
      <c r="AB96" s="139" t="str">
        <f>IF(AA96&gt;=0,AA96,"")</f>
        <v/>
      </c>
      <c r="AC96" s="76">
        <f>IF(AA96&lt;0,AA96,"")</f>
        <v>-6.9126525E-5</v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</v>
      </c>
      <c r="D97" s="73">
        <f>ROUND(C97,2)</f>
        <v>50</v>
      </c>
      <c r="E97" s="60">
        <v>276.26</v>
      </c>
      <c r="F97" s="61">
        <v>1.92</v>
      </c>
      <c r="G97" s="74">
        <v>-0.00585</v>
      </c>
      <c r="H97" s="63">
        <f>MAX(G97,-0.12*F97)</f>
        <v>-0.00585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-4.0403025E-5</v>
      </c>
      <c r="S97" s="60">
        <f>MIN($S$6/100*F97,150)</f>
        <v>0.2304</v>
      </c>
      <c r="T97" s="60">
        <f>MIN($T$6/100*F97,200)</f>
        <v>0.288</v>
      </c>
      <c r="U97" s="60">
        <f>MIN($U$6/100*F97,250)</f>
        <v>0.384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-4.0403025E-5</v>
      </c>
      <c r="AB97" s="139" t="str">
        <f>IF(AA97&gt;=0,AA97,"")</f>
        <v/>
      </c>
      <c r="AC97" s="76">
        <f>IF(AA97&lt;0,AA97,"")</f>
        <v>-4.0403025E-5</v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</v>
      </c>
      <c r="D98" s="73">
        <f>ROUND(C98,2)</f>
        <v>50</v>
      </c>
      <c r="E98" s="60">
        <v>276.26</v>
      </c>
      <c r="F98" s="61">
        <v>1.92</v>
      </c>
      <c r="G98" s="74">
        <v>-0.00585</v>
      </c>
      <c r="H98" s="63">
        <f>MAX(G98,-0.12*F98)</f>
        <v>-0.00585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-4.0403025E-5</v>
      </c>
      <c r="S98" s="60">
        <f>MIN($S$6/100*F98,150)</f>
        <v>0.2304</v>
      </c>
      <c r="T98" s="60">
        <f>MIN($T$6/100*F98,200)</f>
        <v>0.288</v>
      </c>
      <c r="U98" s="60">
        <f>MIN($U$6/100*F98,250)</f>
        <v>0.384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-4.0403025E-5</v>
      </c>
      <c r="AB98" s="139" t="str">
        <f>IF(AA98&gt;=0,AA98,"")</f>
        <v/>
      </c>
      <c r="AC98" s="76">
        <f>IF(AA98&lt;0,AA98,"")</f>
        <v>-4.0403025E-5</v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49.97</v>
      </c>
      <c r="D99" s="73">
        <f>ROUND(C99,2)</f>
        <v>49.97</v>
      </c>
      <c r="E99" s="60">
        <v>374.46</v>
      </c>
      <c r="F99" s="61">
        <v>1.92</v>
      </c>
      <c r="G99" s="74">
        <v>0.0138</v>
      </c>
      <c r="H99" s="63">
        <f>MAX(G99,-0.12*F99)</f>
        <v>0.0138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0.0001291887</v>
      </c>
      <c r="S99" s="60">
        <f>MIN($S$6/100*F99,150)</f>
        <v>0.2304</v>
      </c>
      <c r="T99" s="60">
        <f>MIN($T$6/100*F99,200)</f>
        <v>0.288</v>
      </c>
      <c r="U99" s="60">
        <f>MIN($U$6/100*F99,250)</f>
        <v>0.384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0.0001291887</v>
      </c>
      <c r="AB99" s="139">
        <f>IF(AA99&gt;=0,AA99,"")</f>
        <v>0.0001291887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49.95</v>
      </c>
      <c r="D100" s="73">
        <f>ROUND(C100,2)</f>
        <v>49.95</v>
      </c>
      <c r="E100" s="60">
        <v>439.93</v>
      </c>
      <c r="F100" s="61">
        <v>1.92</v>
      </c>
      <c r="G100" s="74">
        <v>-0.00585</v>
      </c>
      <c r="H100" s="63">
        <f>MAX(G100,-0.12*F100)</f>
        <v>-0.00585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-6.43397625E-5</v>
      </c>
      <c r="S100" s="60">
        <f>MIN($S$6/100*F100,150)</f>
        <v>0.2304</v>
      </c>
      <c r="T100" s="60">
        <f>MIN($T$6/100*F100,200)</f>
        <v>0.288</v>
      </c>
      <c r="U100" s="60">
        <f>MIN($U$6/100*F100,250)</f>
        <v>0.384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-6.43397625E-5</v>
      </c>
      <c r="AB100" s="139" t="str">
        <f>IF(AA100&gt;=0,AA100,"")</f>
        <v/>
      </c>
      <c r="AC100" s="76">
        <f>IF(AA100&lt;0,AA100,"")</f>
        <v>-6.43397625E-5</v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49.93</v>
      </c>
      <c r="D101" s="73">
        <f>ROUND(C101,2)</f>
        <v>49.93</v>
      </c>
      <c r="E101" s="60">
        <v>505.4</v>
      </c>
      <c r="F101" s="61">
        <v>1.92</v>
      </c>
      <c r="G101" s="74">
        <v>-0.00585</v>
      </c>
      <c r="H101" s="63">
        <f>MAX(G101,-0.12*F101)</f>
        <v>-0.00585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-7.391475E-5</v>
      </c>
      <c r="S101" s="60">
        <f>MIN($S$6/100*F101,150)</f>
        <v>0.2304</v>
      </c>
      <c r="T101" s="60">
        <f>MIN($T$6/100*F101,200)</f>
        <v>0.288</v>
      </c>
      <c r="U101" s="60">
        <f>MIN($U$6/100*F101,250)</f>
        <v>0.384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-7.391475E-5</v>
      </c>
      <c r="AB101" s="139" t="str">
        <f>IF(AA101&gt;=0,AA101,"")</f>
        <v/>
      </c>
      <c r="AC101" s="76">
        <f>IF(AA101&lt;0,AA101,"")</f>
        <v>-7.391475E-5</v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49.98</v>
      </c>
      <c r="D102" s="73">
        <f>ROUND(C102,2)</f>
        <v>49.98</v>
      </c>
      <c r="E102" s="60">
        <v>341.73</v>
      </c>
      <c r="F102" s="61">
        <v>1.92</v>
      </c>
      <c r="G102" s="74">
        <v>-0.00585</v>
      </c>
      <c r="H102" s="63">
        <f>MAX(G102,-0.12*F102)</f>
        <v>-0.00585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-4.99780125E-5</v>
      </c>
      <c r="S102" s="60">
        <f>MIN($S$6/100*F102,150)</f>
        <v>0.2304</v>
      </c>
      <c r="T102" s="60">
        <f>MIN($T$6/100*F102,200)</f>
        <v>0.288</v>
      </c>
      <c r="U102" s="60">
        <f>MIN($U$6/100*F102,250)</f>
        <v>0.384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-4.99780125E-5</v>
      </c>
      <c r="AB102" s="139" t="str">
        <f>IF(AA102&gt;=0,AA102,"")</f>
        <v/>
      </c>
      <c r="AC102" s="76">
        <f>IF(AA102&lt;0,AA102,"")</f>
        <v>-4.99780125E-5</v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</v>
      </c>
      <c r="D103" s="98">
        <f>ROUND(C103,2)</f>
        <v>50</v>
      </c>
      <c r="E103" s="99">
        <v>276.26</v>
      </c>
      <c r="F103" s="61">
        <v>1.92</v>
      </c>
      <c r="G103" s="100">
        <v>-0.00585</v>
      </c>
      <c r="H103" s="101">
        <f>MAX(G103,-0.12*F103)</f>
        <v>-0.00585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-4.0403025E-5</v>
      </c>
      <c r="S103" s="105">
        <f>MIN($S$6/100*F103,150)</f>
        <v>0.2304</v>
      </c>
      <c r="T103" s="105">
        <f>MIN($T$6/100*F103,200)</f>
        <v>0.288</v>
      </c>
      <c r="U103" s="105">
        <f>MIN($U$6/100*F103,250)</f>
        <v>0.384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-4.0403025E-5</v>
      </c>
      <c r="AB103" s="140" t="str">
        <f>IF(AA103&gt;=0,AA103,"")</f>
        <v/>
      </c>
      <c r="AC103" s="108">
        <f>IF(AA103&lt;0,AA103,"")</f>
        <v>-4.0403025E-5</v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49.99489583333335</v>
      </c>
      <c r="D104" s="110">
        <f>ROUND(C104,2)</f>
        <v>49.99</v>
      </c>
      <c r="E104" s="111">
        <f>AVERAGE(E6:E103)</f>
        <v>269.3837499999999</v>
      </c>
      <c r="F104" s="111">
        <f>AVERAGE(F6:F103)</f>
        <v>1.916875</v>
      </c>
      <c r="G104" s="112">
        <f>SUM(G8:G103)/4</f>
        <v>0.07451750000000006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0.001520078795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0.001520078795</v>
      </c>
      <c r="AB104" s="116">
        <f>SUM(AB8:AB103)</f>
        <v>0.003200052224999999</v>
      </c>
      <c r="AC104" s="117">
        <f>SUM(AC8:AC103)</f>
        <v>-0.00167997343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0.0003040157589999999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0.001520078795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55.2522</v>
      </c>
      <c r="AH152" s="86">
        <f>MIN(AG152,$C$2)</f>
        <v>55.2522</v>
      </c>
    </row>
    <row r="153" spans="1:37" customHeight="1" ht="16">
      <c r="AE153" s="16"/>
      <c r="AF153" s="133">
        <f>ROUND((AF152-0.01),2)</f>
        <v>50.03</v>
      </c>
      <c r="AG153" s="134">
        <f>2*$A$2/5</f>
        <v>110.5044</v>
      </c>
      <c r="AH153" s="86">
        <f>MIN(AG153,$C$2)</f>
        <v>110.5044</v>
      </c>
    </row>
    <row r="154" spans="1:37" customHeight="1" ht="16">
      <c r="AE154" s="16"/>
      <c r="AF154" s="133">
        <f>ROUND((AF153-0.01),2)</f>
        <v>50.02</v>
      </c>
      <c r="AG154" s="134">
        <f>3*$A$2/5</f>
        <v>165.7566</v>
      </c>
      <c r="AH154" s="86">
        <f>MIN(AG154,$C$2)</f>
        <v>165.7566</v>
      </c>
    </row>
    <row r="155" spans="1:37" customHeight="1" ht="16">
      <c r="AE155" s="16"/>
      <c r="AF155" s="133">
        <f>ROUND((AF154-0.01),2)</f>
        <v>50.01</v>
      </c>
      <c r="AG155" s="134">
        <f>4*$A$2/5</f>
        <v>221.0088</v>
      </c>
      <c r="AH155" s="86">
        <f>MIN(AG155,$C$2)</f>
        <v>221.0088</v>
      </c>
    </row>
    <row r="156" spans="1:37" customHeight="1" ht="16">
      <c r="AE156" s="16"/>
      <c r="AF156" s="133">
        <f>ROUND((AF155-0.01),2)</f>
        <v>50</v>
      </c>
      <c r="AG156" s="134">
        <f>5*$A$2/5</f>
        <v>276.261</v>
      </c>
      <c r="AH156" s="86">
        <f>MIN(AG156,$C$2)</f>
        <v>276.261</v>
      </c>
    </row>
    <row r="157" spans="1:37" customHeight="1" ht="16">
      <c r="AE157" s="16"/>
      <c r="AF157" s="133">
        <f>ROUND((AF156-0.01),2)</f>
        <v>49.99</v>
      </c>
      <c r="AG157" s="134">
        <f>50+15*$A$2/16</f>
        <v>308.9946875</v>
      </c>
      <c r="AH157" s="86">
        <f>MIN(AG157,$C$2)</f>
        <v>308.9946875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341.728375</v>
      </c>
      <c r="AH158" s="86">
        <f>MIN(AG158,$C$2)</f>
        <v>341.728375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374.4620625</v>
      </c>
      <c r="AH159" s="86">
        <f>MIN(AG159,$C$2)</f>
        <v>374.4620625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407.19575</v>
      </c>
      <c r="AH160" s="86">
        <f>MIN(AG160,$C$2)</f>
        <v>407.19575</v>
      </c>
    </row>
    <row r="161" spans="1:37" customHeight="1" ht="16">
      <c r="AE161" s="16"/>
      <c r="AF161" s="133">
        <f>ROUND((AF160-0.01),2)</f>
        <v>49.95</v>
      </c>
      <c r="AG161" s="134">
        <f>250+11*$A$2/16</f>
        <v>439.9294375</v>
      </c>
      <c r="AH161" s="86">
        <f>MIN(AG161,$C$2)</f>
        <v>439.9294375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472.663125</v>
      </c>
      <c r="AH162" s="86">
        <f>MIN(AG162,$C$2)</f>
        <v>472.663125</v>
      </c>
    </row>
    <row r="163" spans="1:37" customHeight="1" ht="16">
      <c r="AE163" s="16"/>
      <c r="AF163" s="133">
        <f>ROUND((AF162-0.01),2)</f>
        <v>49.93</v>
      </c>
      <c r="AG163" s="134">
        <f>350+9*$A$2/16</f>
        <v>505.3968125</v>
      </c>
      <c r="AH163" s="86">
        <f>MIN(AG163,$C$2)</f>
        <v>505.3968125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538.1305</v>
      </c>
      <c r="AH164" s="135">
        <f>MIN(AG164,$C$2)</f>
        <v>538.1305</v>
      </c>
    </row>
    <row r="165" spans="1:37" customHeight="1" ht="15">
      <c r="AE165" s="16"/>
      <c r="AF165" s="133">
        <f>ROUND((AF164-0.01),2)</f>
        <v>49.91</v>
      </c>
      <c r="AG165" s="134">
        <f>450+7*$A$2/16</f>
        <v>570.8641875000001</v>
      </c>
      <c r="AH165" s="135">
        <f>MIN(AG165,$C$2)</f>
        <v>570.8641875000001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603.597875</v>
      </c>
      <c r="AH166" s="135">
        <f>MIN(AG166,$C$2)</f>
        <v>603.597875</v>
      </c>
    </row>
    <row r="167" spans="1:37" customHeight="1" ht="15">
      <c r="AE167" s="16"/>
      <c r="AF167" s="133">
        <f>ROUND((AF166-0.01),2)</f>
        <v>49.89</v>
      </c>
      <c r="AG167" s="134">
        <f>550+5*$A$2/16</f>
        <v>636.3315625</v>
      </c>
      <c r="AH167" s="135">
        <f>MIN(AG167,$C$2)</f>
        <v>636.3315625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669.06525</v>
      </c>
      <c r="AH168" s="135">
        <f>MIN(AG168,$C$2)</f>
        <v>669.06525</v>
      </c>
    </row>
    <row r="169" spans="1:37" customHeight="1" ht="15">
      <c r="AE169" s="16"/>
      <c r="AF169" s="133">
        <f>ROUND((AF168-0.01),2)</f>
        <v>49.87</v>
      </c>
      <c r="AG169" s="134">
        <f>650+3*$A$2/16</f>
        <v>701.7989375</v>
      </c>
      <c r="AH169" s="135">
        <f>MIN(AG169,$C$2)</f>
        <v>701.7989375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734.5326250000001</v>
      </c>
      <c r="AH170" s="135">
        <f>MIN(AG170,$C$2)</f>
        <v>734.5326250000001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767.2663125</v>
      </c>
      <c r="AH171" s="135">
        <f>MIN(AG171,$C$2)</f>
        <v>767.2663125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0.001639266374999999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264.146</v>
      </c>
      <c r="B2" s="18"/>
      <c r="C2" s="19">
        <v>800</v>
      </c>
      <c r="D2" s="20"/>
      <c r="E2" s="20"/>
      <c r="F2" s="20"/>
      <c r="G2" s="20"/>
      <c r="H2" s="20"/>
      <c r="I2" s="20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0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61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49.91</v>
      </c>
      <c r="D8" s="59">
        <f>ROUND(C8,2)</f>
        <v>49.91</v>
      </c>
      <c r="E8" s="60">
        <v>565.5599999999999</v>
      </c>
      <c r="F8" s="61">
        <v>1.92</v>
      </c>
      <c r="G8" s="62">
        <v>0.0138</v>
      </c>
      <c r="H8" s="63">
        <f>MAX(G8,-0.12*F8)</f>
        <v>0.0138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0.0001951182</v>
      </c>
      <c r="S8" s="60">
        <f>MIN($S$6/100*F8,150)</f>
        <v>0.2304</v>
      </c>
      <c r="T8" s="60">
        <f>MIN($T$6/100*F8,200)</f>
        <v>0.288</v>
      </c>
      <c r="U8" s="60">
        <f>MIN($U$6/100*F8,250)</f>
        <v>0.384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0.0001951182</v>
      </c>
      <c r="AB8" s="64">
        <f>IF(AA8&gt;=0,AA8,"")</f>
        <v>0.0001951182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49.99</v>
      </c>
      <c r="D9" s="73">
        <f>ROUND(C9,2)</f>
        <v>49.99</v>
      </c>
      <c r="E9" s="60">
        <v>297.64</v>
      </c>
      <c r="F9" s="61">
        <v>1.92</v>
      </c>
      <c r="G9" s="74">
        <v>-0.00585</v>
      </c>
      <c r="H9" s="63">
        <f>MAX(G9,-0.12*F9)</f>
        <v>-0.00585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-4.352984999999999E-5</v>
      </c>
      <c r="S9" s="60">
        <f>MIN($S$6/100*F9,150)</f>
        <v>0.2304</v>
      </c>
      <c r="T9" s="60">
        <f>MIN($T$6/100*F9,200)</f>
        <v>0.288</v>
      </c>
      <c r="U9" s="60">
        <f>MIN($U$6/100*F9,250)</f>
        <v>0.384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-4.352984999999999E-5</v>
      </c>
      <c r="AB9" s="139" t="str">
        <f>IF(AA9&gt;=0,AA9,"")</f>
        <v/>
      </c>
      <c r="AC9" s="76">
        <f>IF(AA9&lt;0,AA9,"")</f>
        <v>-4.352984999999999E-5</v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264.15</v>
      </c>
      <c r="F10" s="61">
        <v>1.92</v>
      </c>
      <c r="G10" s="74">
        <v>-0.00585</v>
      </c>
      <c r="H10" s="63">
        <f>MAX(G10,-0.12*F10)</f>
        <v>-0.00585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-3.86319375E-5</v>
      </c>
      <c r="S10" s="60">
        <f>MIN($S$6/100*F10,150)</f>
        <v>0.2304</v>
      </c>
      <c r="T10" s="60">
        <f>MIN($T$6/100*F10,200)</f>
        <v>0.288</v>
      </c>
      <c r="U10" s="60">
        <f>MIN($U$6/100*F10,250)</f>
        <v>0.384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-3.86319375E-5</v>
      </c>
      <c r="AB10" s="139" t="str">
        <f>IF(AA10&gt;=0,AA10,"")</f>
        <v/>
      </c>
      <c r="AC10" s="76">
        <f>IF(AA10&lt;0,AA10,"")</f>
        <v>-3.86319375E-5</v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50.03</v>
      </c>
      <c r="D11" s="73">
        <f>ROUND(C11,2)</f>
        <v>50.03</v>
      </c>
      <c r="E11" s="60">
        <v>105.66</v>
      </c>
      <c r="F11" s="61">
        <v>1.92</v>
      </c>
      <c r="G11" s="74">
        <v>-0.00585</v>
      </c>
      <c r="H11" s="63">
        <f>MAX(G11,-0.12*F11)</f>
        <v>-0.00585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-1.5452775E-5</v>
      </c>
      <c r="S11" s="60">
        <f>MIN($S$6/100*F11,150)</f>
        <v>0.2304</v>
      </c>
      <c r="T11" s="60">
        <f>MIN($T$6/100*F11,200)</f>
        <v>0.288</v>
      </c>
      <c r="U11" s="60">
        <f>MIN($U$6/100*F11,250)</f>
        <v>0.384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-1.5452775E-5</v>
      </c>
      <c r="AB11" s="139" t="str">
        <f>IF(AA11&gt;=0,AA11,"")</f>
        <v/>
      </c>
      <c r="AC11" s="76">
        <f>IF(AA11&lt;0,AA11,"")</f>
        <v>-1.5452775E-5</v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50.02</v>
      </c>
      <c r="D12" s="73">
        <f>ROUND(C12,2)</f>
        <v>50.02</v>
      </c>
      <c r="E12" s="60">
        <v>158.49</v>
      </c>
      <c r="F12" s="61">
        <v>1.92</v>
      </c>
      <c r="G12" s="74">
        <v>0.0138</v>
      </c>
      <c r="H12" s="63">
        <f>MAX(G12,-0.12*F12)</f>
        <v>0.0138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5.467905000000001E-5</v>
      </c>
      <c r="S12" s="60">
        <f>MIN($S$6/100*F12,150)</f>
        <v>0.2304</v>
      </c>
      <c r="T12" s="60">
        <f>MIN($T$6/100*F12,200)</f>
        <v>0.288</v>
      </c>
      <c r="U12" s="60">
        <f>MIN($U$6/100*F12,250)</f>
        <v>0.384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5.467905000000001E-5</v>
      </c>
      <c r="AB12" s="139">
        <f>IF(AA12&gt;=0,AA12,"")</f>
        <v>5.467905000000001E-5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50.01</v>
      </c>
      <c r="D13" s="73">
        <f>ROUND(C13,2)</f>
        <v>50.01</v>
      </c>
      <c r="E13" s="60">
        <v>211.32</v>
      </c>
      <c r="F13" s="61">
        <v>1.92</v>
      </c>
      <c r="G13" s="74">
        <v>0.0138</v>
      </c>
      <c r="H13" s="63">
        <f>MAX(G13,-0.12*F13)</f>
        <v>0.0138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7.290539999999999E-5</v>
      </c>
      <c r="S13" s="60">
        <f>MIN($S$6/100*F13,150)</f>
        <v>0.2304</v>
      </c>
      <c r="T13" s="60">
        <f>MIN($T$6/100*F13,200)</f>
        <v>0.288</v>
      </c>
      <c r="U13" s="60">
        <f>MIN($U$6/100*F13,250)</f>
        <v>0.384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7.290539999999999E-5</v>
      </c>
      <c r="AB13" s="139">
        <f>IF(AA13&gt;=0,AA13,"")</f>
        <v>7.290539999999999E-5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49.94</v>
      </c>
      <c r="D14" s="73">
        <f>ROUND(C14,2)</f>
        <v>49.94</v>
      </c>
      <c r="E14" s="60">
        <v>465.09</v>
      </c>
      <c r="F14" s="61">
        <v>1.92</v>
      </c>
      <c r="G14" s="74">
        <v>-0.00585</v>
      </c>
      <c r="H14" s="63">
        <f>MAX(G14,-0.12*F14)</f>
        <v>-0.00585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-6.801941249999999E-5</v>
      </c>
      <c r="S14" s="60">
        <f>MIN($S$6/100*F14,150)</f>
        <v>0.2304</v>
      </c>
      <c r="T14" s="60">
        <f>MIN($T$6/100*F14,200)</f>
        <v>0.288</v>
      </c>
      <c r="U14" s="60">
        <f>MIN($U$6/100*F14,250)</f>
        <v>0.384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-6.801941249999999E-5</v>
      </c>
      <c r="AB14" s="139" t="str">
        <f>IF(AA14&gt;=0,AA14,"")</f>
        <v/>
      </c>
      <c r="AC14" s="76">
        <f>IF(AA14&lt;0,AA14,"")</f>
        <v>-6.801941249999999E-5</v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49.98</v>
      </c>
      <c r="D15" s="73">
        <f>ROUND(C15,2)</f>
        <v>49.98</v>
      </c>
      <c r="E15" s="60">
        <v>331.13</v>
      </c>
      <c r="F15" s="61">
        <v>1.92</v>
      </c>
      <c r="G15" s="74">
        <v>-0.00585</v>
      </c>
      <c r="H15" s="63">
        <f>MAX(G15,-0.12*F15)</f>
        <v>-0.00585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-4.84277625E-5</v>
      </c>
      <c r="S15" s="60">
        <f>MIN($S$6/100*F15,150)</f>
        <v>0.2304</v>
      </c>
      <c r="T15" s="60">
        <f>MIN($T$6/100*F15,200)</f>
        <v>0.288</v>
      </c>
      <c r="U15" s="60">
        <f>MIN($U$6/100*F15,250)</f>
        <v>0.384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-4.84277625E-5</v>
      </c>
      <c r="AB15" s="139" t="str">
        <f>IF(AA15&gt;=0,AA15,"")</f>
        <v/>
      </c>
      <c r="AC15" s="76">
        <f>IF(AA15&lt;0,AA15,"")</f>
        <v>-4.84277625E-5</v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49.94</v>
      </c>
      <c r="D16" s="73">
        <f>ROUND(C16,2)</f>
        <v>49.94</v>
      </c>
      <c r="E16" s="60">
        <v>465.09</v>
      </c>
      <c r="F16" s="61">
        <v>1.92</v>
      </c>
      <c r="G16" s="74">
        <v>-0.00585</v>
      </c>
      <c r="H16" s="63">
        <f>MAX(G16,-0.12*F16)</f>
        <v>-0.00585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-6.801941249999999E-5</v>
      </c>
      <c r="S16" s="60">
        <f>MIN($S$6/100*F16,150)</f>
        <v>0.2304</v>
      </c>
      <c r="T16" s="60">
        <f>MIN($T$6/100*F16,200)</f>
        <v>0.288</v>
      </c>
      <c r="U16" s="60">
        <f>MIN($U$6/100*F16,250)</f>
        <v>0.384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-6.801941249999999E-5</v>
      </c>
      <c r="AB16" s="139" t="str">
        <f>IF(AA16&gt;=0,AA16,"")</f>
        <v/>
      </c>
      <c r="AC16" s="76">
        <f>IF(AA16&lt;0,AA16,"")</f>
        <v>-6.801941249999999E-5</v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49.96</v>
      </c>
      <c r="D17" s="73">
        <f>ROUND(C17,2)</f>
        <v>49.96</v>
      </c>
      <c r="E17" s="60">
        <v>398.11</v>
      </c>
      <c r="F17" s="61">
        <v>1.92</v>
      </c>
      <c r="G17" s="74">
        <v>0.0138</v>
      </c>
      <c r="H17" s="63">
        <f>MAX(G17,-0.12*F17)</f>
        <v>0.0138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0.00013734795</v>
      </c>
      <c r="S17" s="60">
        <f>MIN($S$6/100*F17,150)</f>
        <v>0.2304</v>
      </c>
      <c r="T17" s="60">
        <f>MIN($T$6/100*F17,200)</f>
        <v>0.288</v>
      </c>
      <c r="U17" s="60">
        <f>MIN($U$6/100*F17,250)</f>
        <v>0.384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0.00013734795</v>
      </c>
      <c r="AB17" s="139">
        <f>IF(AA17&gt;=0,AA17,"")</f>
        <v>0.00013734795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49.95</v>
      </c>
      <c r="D18" s="73">
        <f>ROUND(C18,2)</f>
        <v>49.95</v>
      </c>
      <c r="E18" s="60">
        <v>431.6</v>
      </c>
      <c r="F18" s="61">
        <v>1.92</v>
      </c>
      <c r="G18" s="74">
        <v>-0.00585</v>
      </c>
      <c r="H18" s="63">
        <f>MAX(G18,-0.12*F18)</f>
        <v>-0.00585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-6.31215E-5</v>
      </c>
      <c r="S18" s="60">
        <f>MIN($S$6/100*F18,150)</f>
        <v>0.2304</v>
      </c>
      <c r="T18" s="60">
        <f>MIN($T$6/100*F18,200)</f>
        <v>0.288</v>
      </c>
      <c r="U18" s="60">
        <f>MIN($U$6/100*F18,250)</f>
        <v>0.384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-6.31215E-5</v>
      </c>
      <c r="AB18" s="139" t="str">
        <f>IF(AA18&gt;=0,AA18,"")</f>
        <v/>
      </c>
      <c r="AC18" s="76">
        <f>IF(AA18&lt;0,AA18,"")</f>
        <v>-6.31215E-5</v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49.89</v>
      </c>
      <c r="D19" s="73">
        <f>ROUND(C19,2)</f>
        <v>49.89</v>
      </c>
      <c r="E19" s="60">
        <v>632.55</v>
      </c>
      <c r="F19" s="61">
        <v>1.92</v>
      </c>
      <c r="G19" s="74">
        <v>0.0138</v>
      </c>
      <c r="H19" s="63">
        <f>MAX(G19,-0.12*F19)</f>
        <v>0.0138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0.00021822975</v>
      </c>
      <c r="S19" s="60">
        <f>MIN($S$6/100*F19,150)</f>
        <v>0.2304</v>
      </c>
      <c r="T19" s="60">
        <f>MIN($T$6/100*F19,200)</f>
        <v>0.288</v>
      </c>
      <c r="U19" s="60">
        <f>MIN($U$6/100*F19,250)</f>
        <v>0.384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0.00021822975</v>
      </c>
      <c r="AB19" s="139">
        <f>IF(AA19&gt;=0,AA19,"")</f>
        <v>0.00021822975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49.95</v>
      </c>
      <c r="D20" s="73">
        <f>ROUND(C20,2)</f>
        <v>49.95</v>
      </c>
      <c r="E20" s="60">
        <v>431.6</v>
      </c>
      <c r="F20" s="61">
        <v>1.92</v>
      </c>
      <c r="G20" s="74">
        <v>-0.00585</v>
      </c>
      <c r="H20" s="63">
        <f>MAX(G20,-0.12*F20)</f>
        <v>-0.00585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-6.31215E-5</v>
      </c>
      <c r="S20" s="60">
        <f>MIN($S$6/100*F20,150)</f>
        <v>0.2304</v>
      </c>
      <c r="T20" s="60">
        <f>MIN($T$6/100*F20,200)</f>
        <v>0.288</v>
      </c>
      <c r="U20" s="60">
        <f>MIN($U$6/100*F20,250)</f>
        <v>0.384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-6.31215E-5</v>
      </c>
      <c r="AB20" s="139" t="str">
        <f>IF(AA20&gt;=0,AA20,"")</f>
        <v/>
      </c>
      <c r="AC20" s="76">
        <f>IF(AA20&lt;0,AA20,"")</f>
        <v>-6.31215E-5</v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49.95</v>
      </c>
      <c r="D21" s="73">
        <f>ROUND(C21,2)</f>
        <v>49.95</v>
      </c>
      <c r="E21" s="60">
        <v>431.6</v>
      </c>
      <c r="F21" s="61">
        <v>1.92</v>
      </c>
      <c r="G21" s="74">
        <v>-0.00585</v>
      </c>
      <c r="H21" s="63">
        <f>MAX(G21,-0.12*F21)</f>
        <v>-0.00585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-6.31215E-5</v>
      </c>
      <c r="S21" s="60">
        <f>MIN($S$6/100*F21,150)</f>
        <v>0.2304</v>
      </c>
      <c r="T21" s="60">
        <f>MIN($T$6/100*F21,200)</f>
        <v>0.288</v>
      </c>
      <c r="U21" s="60">
        <f>MIN($U$6/100*F21,250)</f>
        <v>0.384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-6.31215E-5</v>
      </c>
      <c r="AB21" s="139" t="str">
        <f>IF(AA21&gt;=0,AA21,"")</f>
        <v/>
      </c>
      <c r="AC21" s="76">
        <f>IF(AA21&lt;0,AA21,"")</f>
        <v>-6.31215E-5</v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49.89</v>
      </c>
      <c r="D22" s="73">
        <f>ROUND(C22,2)</f>
        <v>49.89</v>
      </c>
      <c r="E22" s="60">
        <v>632.55</v>
      </c>
      <c r="F22" s="61">
        <v>1.92</v>
      </c>
      <c r="G22" s="74">
        <v>0.0138</v>
      </c>
      <c r="H22" s="63">
        <f>MAX(G22,-0.12*F22)</f>
        <v>0.0138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0.00021822975</v>
      </c>
      <c r="S22" s="60">
        <f>MIN($S$6/100*F22,150)</f>
        <v>0.2304</v>
      </c>
      <c r="T22" s="60">
        <f>MIN($T$6/100*F22,200)</f>
        <v>0.288</v>
      </c>
      <c r="U22" s="60">
        <f>MIN($U$6/100*F22,250)</f>
        <v>0.384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0.00021822975</v>
      </c>
      <c r="AB22" s="139">
        <f>IF(AA22&gt;=0,AA22,"")</f>
        <v>0.00021822975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49.93</v>
      </c>
      <c r="D23" s="73">
        <f>ROUND(C23,2)</f>
        <v>49.93</v>
      </c>
      <c r="E23" s="60">
        <v>498.58</v>
      </c>
      <c r="F23" s="61">
        <v>1.92</v>
      </c>
      <c r="G23" s="74">
        <v>-0.00585</v>
      </c>
      <c r="H23" s="63">
        <f>MAX(G23,-0.12*F23)</f>
        <v>-0.00585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-7.2917325E-5</v>
      </c>
      <c r="S23" s="60">
        <f>MIN($S$6/100*F23,150)</f>
        <v>0.2304</v>
      </c>
      <c r="T23" s="60">
        <f>MIN($T$6/100*F23,200)</f>
        <v>0.288</v>
      </c>
      <c r="U23" s="60">
        <f>MIN($U$6/100*F23,250)</f>
        <v>0.384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-7.2917325E-5</v>
      </c>
      <c r="AB23" s="139" t="str">
        <f>IF(AA23&gt;=0,AA23,"")</f>
        <v/>
      </c>
      <c r="AC23" s="76">
        <f>IF(AA23&lt;0,AA23,"")</f>
        <v>-7.2917325E-5</v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49.92</v>
      </c>
      <c r="D24" s="73">
        <f>ROUND(C24,2)</f>
        <v>49.92</v>
      </c>
      <c r="E24" s="60">
        <v>532.0700000000001</v>
      </c>
      <c r="F24" s="61">
        <v>1.92</v>
      </c>
      <c r="G24" s="74">
        <v>0.0138</v>
      </c>
      <c r="H24" s="63">
        <f>MAX(G24,-0.12*F24)</f>
        <v>0.0138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0.00018356415</v>
      </c>
      <c r="S24" s="60">
        <f>MIN($S$6/100*F24,150)</f>
        <v>0.2304</v>
      </c>
      <c r="T24" s="60">
        <f>MIN($T$6/100*F24,200)</f>
        <v>0.288</v>
      </c>
      <c r="U24" s="60">
        <f>MIN($U$6/100*F24,250)</f>
        <v>0.384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0.00018356415</v>
      </c>
      <c r="AB24" s="139">
        <f>IF(AA24&gt;=0,AA24,"")</f>
        <v>0.00018356415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50.02</v>
      </c>
      <c r="D25" s="73">
        <f>ROUND(C25,2)</f>
        <v>50.02</v>
      </c>
      <c r="E25" s="60">
        <v>158.49</v>
      </c>
      <c r="F25" s="61">
        <v>1.92</v>
      </c>
      <c r="G25" s="74">
        <v>-0.00585</v>
      </c>
      <c r="H25" s="63">
        <f>MAX(G25,-0.12*F25)</f>
        <v>-0.00585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-2.31791625E-5</v>
      </c>
      <c r="S25" s="60">
        <f>MIN($S$6/100*F25,150)</f>
        <v>0.2304</v>
      </c>
      <c r="T25" s="60">
        <f>MIN($T$6/100*F25,200)</f>
        <v>0.288</v>
      </c>
      <c r="U25" s="60">
        <f>MIN($U$6/100*F25,250)</f>
        <v>0.384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-2.31791625E-5</v>
      </c>
      <c r="AB25" s="139" t="str">
        <f>IF(AA25&gt;=0,AA25,"")</f>
        <v/>
      </c>
      <c r="AC25" s="76">
        <f>IF(AA25&lt;0,AA25,"")</f>
        <v>-2.31791625E-5</v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52.83</v>
      </c>
      <c r="F26" s="61">
        <v>1.92</v>
      </c>
      <c r="G26" s="74">
        <v>-0.00585</v>
      </c>
      <c r="H26" s="63">
        <f>MAX(G26,-0.12*F26)</f>
        <v>-0.00585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-7.7263875E-6</v>
      </c>
      <c r="S26" s="60">
        <f>MIN($S$6/100*F26,150)</f>
        <v>0.2304</v>
      </c>
      <c r="T26" s="60">
        <f>MIN($T$6/100*F26,200)</f>
        <v>0.288</v>
      </c>
      <c r="U26" s="60">
        <f>MIN($U$6/100*F26,250)</f>
        <v>0.384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-7.7263875E-6</v>
      </c>
      <c r="AB26" s="139" t="str">
        <f>IF(AA26&gt;=0,AA26,"")</f>
        <v/>
      </c>
      <c r="AC26" s="76">
        <f>IF(AA26&lt;0,AA26,"")</f>
        <v>-7.7263875E-6</v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50.01</v>
      </c>
      <c r="D27" s="73">
        <f>ROUND(C27,2)</f>
        <v>50.01</v>
      </c>
      <c r="E27" s="60">
        <v>211.32</v>
      </c>
      <c r="F27" s="61">
        <v>1.92</v>
      </c>
      <c r="G27" s="74">
        <v>0.0138</v>
      </c>
      <c r="H27" s="63">
        <f>MAX(G27,-0.12*F27)</f>
        <v>0.0138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7.290539999999999E-5</v>
      </c>
      <c r="S27" s="60">
        <f>MIN($S$6/100*F27,150)</f>
        <v>0.2304</v>
      </c>
      <c r="T27" s="60">
        <f>MIN($T$6/100*F27,200)</f>
        <v>0.288</v>
      </c>
      <c r="U27" s="60">
        <f>MIN($U$6/100*F27,250)</f>
        <v>0.384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7.290539999999999E-5</v>
      </c>
      <c r="AB27" s="139">
        <f>IF(AA27&gt;=0,AA27,"")</f>
        <v>7.290539999999999E-5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49.99</v>
      </c>
      <c r="D28" s="73">
        <f>ROUND(C28,2)</f>
        <v>49.99</v>
      </c>
      <c r="E28" s="60">
        <v>297.64</v>
      </c>
      <c r="F28" s="61">
        <v>1.92</v>
      </c>
      <c r="G28" s="74">
        <v>-0.00585</v>
      </c>
      <c r="H28" s="63">
        <f>MAX(G28,-0.12*F28)</f>
        <v>-0.00585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-4.352984999999999E-5</v>
      </c>
      <c r="S28" s="60">
        <f>MIN($S$6/100*F28,150)</f>
        <v>0.2304</v>
      </c>
      <c r="T28" s="60">
        <f>MIN($T$6/100*F28,200)</f>
        <v>0.288</v>
      </c>
      <c r="U28" s="60">
        <f>MIN($U$6/100*F28,250)</f>
        <v>0.384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-4.352984999999999E-5</v>
      </c>
      <c r="AB28" s="139" t="str">
        <f>IF(AA28&gt;=0,AA28,"")</f>
        <v/>
      </c>
      <c r="AC28" s="76">
        <f>IF(AA28&lt;0,AA28,"")</f>
        <v>-4.352984999999999E-5</v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50.01</v>
      </c>
      <c r="D29" s="73">
        <f>ROUND(C29,2)</f>
        <v>50.01</v>
      </c>
      <c r="E29" s="60">
        <v>211.32</v>
      </c>
      <c r="F29" s="61">
        <v>1.92</v>
      </c>
      <c r="G29" s="74">
        <v>-0.00585</v>
      </c>
      <c r="H29" s="63">
        <f>MAX(G29,-0.12*F29)</f>
        <v>-0.00585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-3.090555E-5</v>
      </c>
      <c r="S29" s="60">
        <f>MIN($S$6/100*F29,150)</f>
        <v>0.2304</v>
      </c>
      <c r="T29" s="60">
        <f>MIN($T$6/100*F29,200)</f>
        <v>0.288</v>
      </c>
      <c r="U29" s="60">
        <f>MIN($U$6/100*F29,250)</f>
        <v>0.384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-3.090555E-5</v>
      </c>
      <c r="AB29" s="139" t="str">
        <f>IF(AA29&gt;=0,AA29,"")</f>
        <v/>
      </c>
      <c r="AC29" s="76">
        <f>IF(AA29&lt;0,AA29,"")</f>
        <v>-3.090555E-5</v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50.03</v>
      </c>
      <c r="D30" s="73">
        <f>ROUND(C30,2)</f>
        <v>50.03</v>
      </c>
      <c r="E30" s="60">
        <v>105.66</v>
      </c>
      <c r="F30" s="61">
        <v>1.92</v>
      </c>
      <c r="G30" s="74">
        <v>0.0138</v>
      </c>
      <c r="H30" s="63">
        <f>MAX(G30,-0.12*F30)</f>
        <v>0.0138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3.64527E-5</v>
      </c>
      <c r="S30" s="60">
        <f>MIN($S$6/100*F30,150)</f>
        <v>0.2304</v>
      </c>
      <c r="T30" s="60">
        <f>MIN($T$6/100*F30,200)</f>
        <v>0.288</v>
      </c>
      <c r="U30" s="60">
        <f>MIN($U$6/100*F30,250)</f>
        <v>0.384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3.64527E-5</v>
      </c>
      <c r="AB30" s="139">
        <f>IF(AA30&gt;=0,AA30,"")</f>
        <v>3.64527E-5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158.49</v>
      </c>
      <c r="F31" s="61">
        <v>1.92</v>
      </c>
      <c r="G31" s="74">
        <v>-0.00585</v>
      </c>
      <c r="H31" s="63">
        <f>MAX(G31,-0.12*F31)</f>
        <v>-0.00585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-2.31791625E-5</v>
      </c>
      <c r="S31" s="60">
        <f>MIN($S$6/100*F31,150)</f>
        <v>0.2304</v>
      </c>
      <c r="T31" s="60">
        <f>MIN($T$6/100*F31,200)</f>
        <v>0.288</v>
      </c>
      <c r="U31" s="60">
        <f>MIN($U$6/100*F31,250)</f>
        <v>0.384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-2.31791625E-5</v>
      </c>
      <c r="AB31" s="139" t="str">
        <f>IF(AA31&gt;=0,AA31,"")</f>
        <v/>
      </c>
      <c r="AC31" s="76">
        <f>IF(AA31&lt;0,AA31,"")</f>
        <v>-2.31791625E-5</v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50.01</v>
      </c>
      <c r="D32" s="73">
        <f>ROUND(C32,2)</f>
        <v>50.01</v>
      </c>
      <c r="E32" s="60">
        <v>211.32</v>
      </c>
      <c r="F32" s="61">
        <v>1.92</v>
      </c>
      <c r="G32" s="74">
        <v>-0.00585</v>
      </c>
      <c r="H32" s="63">
        <f>MAX(G32,-0.12*F32)</f>
        <v>-0.00585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-3.090555E-5</v>
      </c>
      <c r="S32" s="60">
        <f>MIN($S$6/100*F32,150)</f>
        <v>0.2304</v>
      </c>
      <c r="T32" s="60">
        <f>MIN($T$6/100*F32,200)</f>
        <v>0.288</v>
      </c>
      <c r="U32" s="60">
        <f>MIN($U$6/100*F32,250)</f>
        <v>0.384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-3.090555E-5</v>
      </c>
      <c r="AB32" s="139" t="str">
        <f>IF(AA32&gt;=0,AA32,"")</f>
        <v/>
      </c>
      <c r="AC32" s="76">
        <f>IF(AA32&lt;0,AA32,"")</f>
        <v>-3.090555E-5</v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50.03</v>
      </c>
      <c r="D33" s="73">
        <f>ROUND(C33,2)</f>
        <v>50.03</v>
      </c>
      <c r="E33" s="60">
        <v>105.66</v>
      </c>
      <c r="F33" s="61">
        <v>1.92</v>
      </c>
      <c r="G33" s="74">
        <v>-0.00585</v>
      </c>
      <c r="H33" s="63">
        <f>MAX(G33,-0.12*F33)</f>
        <v>-0.00585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-1.5452775E-5</v>
      </c>
      <c r="S33" s="60">
        <f>MIN($S$6/100*F33,150)</f>
        <v>0.2304</v>
      </c>
      <c r="T33" s="60">
        <f>MIN($T$6/100*F33,200)</f>
        <v>0.288</v>
      </c>
      <c r="U33" s="60">
        <f>MIN($U$6/100*F33,250)</f>
        <v>0.384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-1.5452775E-5</v>
      </c>
      <c r="AB33" s="139" t="str">
        <f>IF(AA33&gt;=0,AA33,"")</f>
        <v/>
      </c>
      <c r="AC33" s="76">
        <f>IF(AA33&lt;0,AA33,"")</f>
        <v>-1.5452775E-5</v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49.95</v>
      </c>
      <c r="D34" s="73">
        <f>ROUND(C34,2)</f>
        <v>49.95</v>
      </c>
      <c r="E34" s="60">
        <v>431.6</v>
      </c>
      <c r="F34" s="61">
        <v>1.92</v>
      </c>
      <c r="G34" s="74">
        <v>-0.00585</v>
      </c>
      <c r="H34" s="63">
        <f>MAX(G34,-0.12*F34)</f>
        <v>-0.00585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-6.31215E-5</v>
      </c>
      <c r="S34" s="60">
        <f>MIN($S$6/100*F34,150)</f>
        <v>0.2304</v>
      </c>
      <c r="T34" s="60">
        <f>MIN($T$6/100*F34,200)</f>
        <v>0.288</v>
      </c>
      <c r="U34" s="60">
        <f>MIN($U$6/100*F34,250)</f>
        <v>0.384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-6.31215E-5</v>
      </c>
      <c r="AB34" s="139" t="str">
        <f>IF(AA34&gt;=0,AA34,"")</f>
        <v/>
      </c>
      <c r="AC34" s="76">
        <f>IF(AA34&lt;0,AA34,"")</f>
        <v>-6.31215E-5</v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49.99</v>
      </c>
      <c r="D35" s="73">
        <f>ROUND(C35,2)</f>
        <v>49.99</v>
      </c>
      <c r="E35" s="60">
        <v>297.64</v>
      </c>
      <c r="F35" s="61">
        <v>1.92</v>
      </c>
      <c r="G35" s="74">
        <v>-0.0255</v>
      </c>
      <c r="H35" s="63">
        <f>MAX(G35,-0.12*F35)</f>
        <v>-0.0255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-0.0001897455</v>
      </c>
      <c r="S35" s="60">
        <f>MIN($S$6/100*F35,150)</f>
        <v>0.2304</v>
      </c>
      <c r="T35" s="60">
        <f>MIN($T$6/100*F35,200)</f>
        <v>0.288</v>
      </c>
      <c r="U35" s="60">
        <f>MIN($U$6/100*F35,250)</f>
        <v>0.384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-0.0001897455</v>
      </c>
      <c r="AB35" s="139" t="str">
        <f>IF(AA35&gt;=0,AA35,"")</f>
        <v/>
      </c>
      <c r="AC35" s="76">
        <f>IF(AA35&lt;0,AA35,"")</f>
        <v>-0.0001897455</v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50.01</v>
      </c>
      <c r="D36" s="73">
        <f>ROUND(C36,2)</f>
        <v>50.01</v>
      </c>
      <c r="E36" s="60">
        <v>211.32</v>
      </c>
      <c r="F36" s="61">
        <v>1.92</v>
      </c>
      <c r="G36" s="74">
        <v>-0.00585</v>
      </c>
      <c r="H36" s="63">
        <f>MAX(G36,-0.12*F36)</f>
        <v>-0.00585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-3.090555E-5</v>
      </c>
      <c r="S36" s="60">
        <f>MIN($S$6/100*F36,150)</f>
        <v>0.2304</v>
      </c>
      <c r="T36" s="60">
        <f>MIN($T$6/100*F36,200)</f>
        <v>0.288</v>
      </c>
      <c r="U36" s="60">
        <f>MIN($U$6/100*F36,250)</f>
        <v>0.384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-3.090555E-5</v>
      </c>
      <c r="AB36" s="139" t="str">
        <f>IF(AA36&gt;=0,AA36,"")</f>
        <v/>
      </c>
      <c r="AC36" s="76">
        <f>IF(AA36&lt;0,AA36,"")</f>
        <v>-3.090555E-5</v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50.02</v>
      </c>
      <c r="D37" s="73">
        <f>ROUND(C37,2)</f>
        <v>50.02</v>
      </c>
      <c r="E37" s="60">
        <v>158.49</v>
      </c>
      <c r="F37" s="61">
        <v>1.92</v>
      </c>
      <c r="G37" s="74">
        <v>-0.00585</v>
      </c>
      <c r="H37" s="63">
        <f>MAX(G37,-0.12*F37)</f>
        <v>-0.00585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-2.31791625E-5</v>
      </c>
      <c r="S37" s="60">
        <f>MIN($S$6/100*F37,150)</f>
        <v>0.2304</v>
      </c>
      <c r="T37" s="60">
        <f>MIN($T$6/100*F37,200)</f>
        <v>0.288</v>
      </c>
      <c r="U37" s="60">
        <f>MIN($U$6/100*F37,250)</f>
        <v>0.384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-2.31791625E-5</v>
      </c>
      <c r="AB37" s="139" t="str">
        <f>IF(AA37&gt;=0,AA37,"")</f>
        <v/>
      </c>
      <c r="AC37" s="76">
        <f>IF(AA37&lt;0,AA37,"")</f>
        <v>-2.31791625E-5</v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50.01</v>
      </c>
      <c r="D38" s="73">
        <f>ROUND(C38,2)</f>
        <v>50.01</v>
      </c>
      <c r="E38" s="60">
        <v>211.32</v>
      </c>
      <c r="F38" s="61">
        <v>1.92</v>
      </c>
      <c r="G38" s="74">
        <v>-0.00585</v>
      </c>
      <c r="H38" s="63">
        <f>MAX(G38,-0.12*F38)</f>
        <v>-0.00585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-3.090555E-5</v>
      </c>
      <c r="S38" s="60">
        <f>MIN($S$6/100*F38,150)</f>
        <v>0.2304</v>
      </c>
      <c r="T38" s="60">
        <f>MIN($T$6/100*F38,200)</f>
        <v>0.288</v>
      </c>
      <c r="U38" s="60">
        <f>MIN($U$6/100*F38,250)</f>
        <v>0.384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-3.090555E-5</v>
      </c>
      <c r="AB38" s="139" t="str">
        <f>IF(AA38&gt;=0,AA38,"")</f>
        <v/>
      </c>
      <c r="AC38" s="76">
        <f>IF(AA38&lt;0,AA38,"")</f>
        <v>-3.090555E-5</v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105.66</v>
      </c>
      <c r="F39" s="61">
        <v>1.92</v>
      </c>
      <c r="G39" s="74">
        <v>-0.00585</v>
      </c>
      <c r="H39" s="63">
        <f>MAX(G39,-0.12*F39)</f>
        <v>-0.00585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-1.5452775E-5</v>
      </c>
      <c r="S39" s="60">
        <f>MIN($S$6/100*F39,150)</f>
        <v>0.2304</v>
      </c>
      <c r="T39" s="60">
        <f>MIN($T$6/100*F39,200)</f>
        <v>0.288</v>
      </c>
      <c r="U39" s="60">
        <f>MIN($U$6/100*F39,250)</f>
        <v>0.384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-1.5452775E-5</v>
      </c>
      <c r="AB39" s="139" t="str">
        <f>IF(AA39&gt;=0,AA39,"")</f>
        <v/>
      </c>
      <c r="AC39" s="76">
        <f>IF(AA39&lt;0,AA39,"")</f>
        <v>-1.5452775E-5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49.93</v>
      </c>
      <c r="D40" s="73">
        <f>ROUND(C40,2)</f>
        <v>49.93</v>
      </c>
      <c r="E40" s="60">
        <v>498.58</v>
      </c>
      <c r="F40" s="61">
        <v>1.92</v>
      </c>
      <c r="G40" s="74">
        <v>-0.00585</v>
      </c>
      <c r="H40" s="63">
        <f>MAX(G40,-0.12*F40)</f>
        <v>-0.00585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-7.2917325E-5</v>
      </c>
      <c r="S40" s="60">
        <f>MIN($S$6/100*F40,150)</f>
        <v>0.2304</v>
      </c>
      <c r="T40" s="60">
        <f>MIN($T$6/100*F40,200)</f>
        <v>0.288</v>
      </c>
      <c r="U40" s="60">
        <f>MIN($U$6/100*F40,250)</f>
        <v>0.384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-7.2917325E-5</v>
      </c>
      <c r="AB40" s="139" t="str">
        <f>IF(AA40&gt;=0,AA40,"")</f>
        <v/>
      </c>
      <c r="AC40" s="76">
        <f>IF(AA40&lt;0,AA40,"")</f>
        <v>-7.2917325E-5</v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49.93</v>
      </c>
      <c r="D41" s="73">
        <f>ROUND(C41,2)</f>
        <v>49.93</v>
      </c>
      <c r="E41" s="60">
        <v>498.58</v>
      </c>
      <c r="F41" s="61">
        <v>1.92</v>
      </c>
      <c r="G41" s="74">
        <v>-0.00585</v>
      </c>
      <c r="H41" s="63">
        <f>MAX(G41,-0.12*F41)</f>
        <v>-0.00585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-7.2917325E-5</v>
      </c>
      <c r="S41" s="60">
        <f>MIN($S$6/100*F41,150)</f>
        <v>0.2304</v>
      </c>
      <c r="T41" s="60">
        <f>MIN($T$6/100*F41,200)</f>
        <v>0.288</v>
      </c>
      <c r="U41" s="60">
        <f>MIN($U$6/100*F41,250)</f>
        <v>0.384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-7.2917325E-5</v>
      </c>
      <c r="AB41" s="139" t="str">
        <f>IF(AA41&gt;=0,AA41,"")</f>
        <v/>
      </c>
      <c r="AC41" s="76">
        <f>IF(AA41&lt;0,AA41,"")</f>
        <v>-7.2917325E-5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49.97</v>
      </c>
      <c r="D42" s="73">
        <f>ROUND(C42,2)</f>
        <v>49.97</v>
      </c>
      <c r="E42" s="60">
        <v>364.62</v>
      </c>
      <c r="F42" s="61">
        <v>1.92</v>
      </c>
      <c r="G42" s="74">
        <v>0.0138</v>
      </c>
      <c r="H42" s="63">
        <f>MAX(G42,-0.12*F42)</f>
        <v>0.0138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0.0001257939</v>
      </c>
      <c r="S42" s="60">
        <f>MIN($S$6/100*F42,150)</f>
        <v>0.2304</v>
      </c>
      <c r="T42" s="60">
        <f>MIN($T$6/100*F42,200)</f>
        <v>0.288</v>
      </c>
      <c r="U42" s="60">
        <f>MIN($U$6/100*F42,250)</f>
        <v>0.384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0.0001257939</v>
      </c>
      <c r="AB42" s="139">
        <f>IF(AA42&gt;=0,AA42,"")</f>
        <v>0.0001257939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49.99</v>
      </c>
      <c r="D43" s="73">
        <f>ROUND(C43,2)</f>
        <v>49.99</v>
      </c>
      <c r="E43" s="60">
        <v>297.64</v>
      </c>
      <c r="F43" s="61">
        <v>1.92</v>
      </c>
      <c r="G43" s="74">
        <v>0.0138</v>
      </c>
      <c r="H43" s="63">
        <f>MAX(G43,-0.12*F43)</f>
        <v>0.0138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0.0001026858</v>
      </c>
      <c r="S43" s="60">
        <f>MIN($S$6/100*F43,150)</f>
        <v>0.2304</v>
      </c>
      <c r="T43" s="60">
        <f>MIN($T$6/100*F43,200)</f>
        <v>0.288</v>
      </c>
      <c r="U43" s="60">
        <f>MIN($U$6/100*F43,250)</f>
        <v>0.384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0.0001026858</v>
      </c>
      <c r="AB43" s="139">
        <f>IF(AA43&gt;=0,AA43,"")</f>
        <v>0.0001026858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49.98</v>
      </c>
      <c r="D44" s="73">
        <f>ROUND(C44,2)</f>
        <v>49.98</v>
      </c>
      <c r="E44" s="60">
        <v>331.13</v>
      </c>
      <c r="F44" s="61">
        <v>1.92</v>
      </c>
      <c r="G44" s="74">
        <v>0.0138</v>
      </c>
      <c r="H44" s="63">
        <f>MAX(G44,-0.12*F44)</f>
        <v>0.0138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0.00011423985</v>
      </c>
      <c r="S44" s="60">
        <f>MIN($S$6/100*F44,150)</f>
        <v>0.2304</v>
      </c>
      <c r="T44" s="60">
        <f>MIN($T$6/100*F44,200)</f>
        <v>0.288</v>
      </c>
      <c r="U44" s="60">
        <f>MIN($U$6/100*F44,250)</f>
        <v>0.384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0.00011423985</v>
      </c>
      <c r="AB44" s="139">
        <f>IF(AA44&gt;=0,AA44,"")</f>
        <v>0.00011423985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49.99</v>
      </c>
      <c r="D45" s="73">
        <f>ROUND(C45,2)</f>
        <v>49.99</v>
      </c>
      <c r="E45" s="60">
        <v>297.64</v>
      </c>
      <c r="F45" s="61">
        <v>1.92</v>
      </c>
      <c r="G45" s="74">
        <v>-0.00585</v>
      </c>
      <c r="H45" s="63">
        <f>MAX(G45,-0.12*F45)</f>
        <v>-0.00585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-4.352984999999999E-5</v>
      </c>
      <c r="S45" s="60">
        <f>MIN($S$6/100*F45,150)</f>
        <v>0.2304</v>
      </c>
      <c r="T45" s="60">
        <f>MIN($T$6/100*F45,200)</f>
        <v>0.288</v>
      </c>
      <c r="U45" s="60">
        <f>MIN($U$6/100*F45,250)</f>
        <v>0.384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-4.352984999999999E-5</v>
      </c>
      <c r="AB45" s="139" t="str">
        <f>IF(AA45&gt;=0,AA45,"")</f>
        <v/>
      </c>
      <c r="AC45" s="76">
        <f>IF(AA45&lt;0,AA45,"")</f>
        <v>-4.352984999999999E-5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49.99</v>
      </c>
      <c r="D46" s="73">
        <f>ROUND(C46,2)</f>
        <v>49.99</v>
      </c>
      <c r="E46" s="60">
        <v>297.64</v>
      </c>
      <c r="F46" s="61">
        <v>1.92</v>
      </c>
      <c r="G46" s="74">
        <v>0.0138</v>
      </c>
      <c r="H46" s="63">
        <f>MAX(G46,-0.12*F46)</f>
        <v>0.0138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0.0001026858</v>
      </c>
      <c r="S46" s="60">
        <f>MIN($S$6/100*F46,150)</f>
        <v>0.2304</v>
      </c>
      <c r="T46" s="60">
        <f>MIN($T$6/100*F46,200)</f>
        <v>0.288</v>
      </c>
      <c r="U46" s="60">
        <f>MIN($U$6/100*F46,250)</f>
        <v>0.384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0.0001026858</v>
      </c>
      <c r="AB46" s="139">
        <f>IF(AA46&gt;=0,AA46,"")</f>
        <v>0.0001026858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50.02</v>
      </c>
      <c r="D47" s="73">
        <f>ROUND(C47,2)</f>
        <v>50.02</v>
      </c>
      <c r="E47" s="60">
        <v>158.49</v>
      </c>
      <c r="F47" s="61">
        <v>1.92</v>
      </c>
      <c r="G47" s="74">
        <v>0.0138</v>
      </c>
      <c r="H47" s="63">
        <f>MAX(G47,-0.12*F47)</f>
        <v>0.0138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5.467905000000001E-5</v>
      </c>
      <c r="S47" s="60">
        <f>MIN($S$6/100*F47,150)</f>
        <v>0.2304</v>
      </c>
      <c r="T47" s="60">
        <f>MIN($T$6/100*F47,200)</f>
        <v>0.288</v>
      </c>
      <c r="U47" s="60">
        <f>MIN($U$6/100*F47,250)</f>
        <v>0.384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5.467905000000001E-5</v>
      </c>
      <c r="AB47" s="139">
        <f>IF(AA47&gt;=0,AA47,"")</f>
        <v>5.467905000000001E-5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50.03</v>
      </c>
      <c r="D48" s="73">
        <f>ROUND(C48,2)</f>
        <v>50.03</v>
      </c>
      <c r="E48" s="60">
        <v>105.66</v>
      </c>
      <c r="F48" s="61">
        <v>1.92</v>
      </c>
      <c r="G48" s="74">
        <v>-0.00585</v>
      </c>
      <c r="H48" s="63">
        <f>MAX(G48,-0.12*F48)</f>
        <v>-0.00585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-1.5452775E-5</v>
      </c>
      <c r="S48" s="60">
        <f>MIN($S$6/100*F48,150)</f>
        <v>0.2304</v>
      </c>
      <c r="T48" s="60">
        <f>MIN($T$6/100*F48,200)</f>
        <v>0.288</v>
      </c>
      <c r="U48" s="60">
        <f>MIN($U$6/100*F48,250)</f>
        <v>0.384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-1.5452775E-5</v>
      </c>
      <c r="AB48" s="139" t="str">
        <f>IF(AA48&gt;=0,AA48,"")</f>
        <v/>
      </c>
      <c r="AC48" s="76">
        <f>IF(AA48&lt;0,AA48,"")</f>
        <v>-1.5452775E-5</v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50.01</v>
      </c>
      <c r="D49" s="73">
        <f>ROUND(C49,2)</f>
        <v>50.01</v>
      </c>
      <c r="E49" s="60">
        <v>211.32</v>
      </c>
      <c r="F49" s="61">
        <v>1.92</v>
      </c>
      <c r="G49" s="74">
        <v>0.0138</v>
      </c>
      <c r="H49" s="63">
        <f>MAX(G49,-0.12*F49)</f>
        <v>0.0138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7.290539999999999E-5</v>
      </c>
      <c r="S49" s="60">
        <f>MIN($S$6/100*F49,150)</f>
        <v>0.2304</v>
      </c>
      <c r="T49" s="60">
        <f>MIN($T$6/100*F49,200)</f>
        <v>0.288</v>
      </c>
      <c r="U49" s="60">
        <f>MIN($U$6/100*F49,250)</f>
        <v>0.384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7.290539999999999E-5</v>
      </c>
      <c r="AB49" s="139">
        <f>IF(AA49&gt;=0,AA49,"")</f>
        <v>7.290539999999999E-5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50.02</v>
      </c>
      <c r="D50" s="73">
        <f>ROUND(C50,2)</f>
        <v>50.02</v>
      </c>
      <c r="E50" s="60">
        <v>158.49</v>
      </c>
      <c r="F50" s="61">
        <v>1.92</v>
      </c>
      <c r="G50" s="74">
        <v>0.0138</v>
      </c>
      <c r="H50" s="63">
        <f>MAX(G50,-0.12*F50)</f>
        <v>0.0138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5.467905000000001E-5</v>
      </c>
      <c r="S50" s="60">
        <f>MIN($S$6/100*F50,150)</f>
        <v>0.2304</v>
      </c>
      <c r="T50" s="60">
        <f>MIN($T$6/100*F50,200)</f>
        <v>0.288</v>
      </c>
      <c r="U50" s="60">
        <f>MIN($U$6/100*F50,250)</f>
        <v>0.384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5.467905000000001E-5</v>
      </c>
      <c r="AB50" s="139">
        <f>IF(AA50&gt;=0,AA50,"")</f>
        <v>5.467905000000001E-5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49.97</v>
      </c>
      <c r="D51" s="73">
        <f>ROUND(C51,2)</f>
        <v>49.97</v>
      </c>
      <c r="E51" s="60">
        <v>364.62</v>
      </c>
      <c r="F51" s="61">
        <v>1.92</v>
      </c>
      <c r="G51" s="74">
        <v>-0.00585</v>
      </c>
      <c r="H51" s="63">
        <f>MAX(G51,-0.12*F51)</f>
        <v>-0.00585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-5.332567500000001E-5</v>
      </c>
      <c r="S51" s="60">
        <f>MIN($S$6/100*F51,150)</f>
        <v>0.2304</v>
      </c>
      <c r="T51" s="60">
        <f>MIN($T$6/100*F51,200)</f>
        <v>0.288</v>
      </c>
      <c r="U51" s="60">
        <f>MIN($U$6/100*F51,250)</f>
        <v>0.384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-5.332567500000001E-5</v>
      </c>
      <c r="AB51" s="139" t="str">
        <f>IF(AA51&gt;=0,AA51,"")</f>
        <v/>
      </c>
      <c r="AC51" s="76">
        <f>IF(AA51&lt;0,AA51,"")</f>
        <v>-5.332567500000001E-5</v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50.01</v>
      </c>
      <c r="D52" s="73">
        <f>ROUND(C52,2)</f>
        <v>50.01</v>
      </c>
      <c r="E52" s="60">
        <v>211.32</v>
      </c>
      <c r="F52" s="61">
        <v>1.92</v>
      </c>
      <c r="G52" s="74">
        <v>0.0138</v>
      </c>
      <c r="H52" s="63">
        <f>MAX(G52,-0.12*F52)</f>
        <v>0.0138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7.290539999999999E-5</v>
      </c>
      <c r="S52" s="60">
        <f>MIN($S$6/100*F52,150)</f>
        <v>0.2304</v>
      </c>
      <c r="T52" s="60">
        <f>MIN($T$6/100*F52,200)</f>
        <v>0.288</v>
      </c>
      <c r="U52" s="60">
        <f>MIN($U$6/100*F52,250)</f>
        <v>0.384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7.290539999999999E-5</v>
      </c>
      <c r="AB52" s="139">
        <f>IF(AA52&gt;=0,AA52,"")</f>
        <v>7.290539999999999E-5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</v>
      </c>
      <c r="D53" s="73">
        <f>ROUND(C53,2)</f>
        <v>50</v>
      </c>
      <c r="E53" s="60">
        <v>264.15</v>
      </c>
      <c r="F53" s="61">
        <v>1.92</v>
      </c>
      <c r="G53" s="74">
        <v>-0.00585</v>
      </c>
      <c r="H53" s="63">
        <f>MAX(G53,-0.12*F53)</f>
        <v>-0.00585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-3.86319375E-5</v>
      </c>
      <c r="S53" s="60">
        <f>MIN($S$6/100*F53,150)</f>
        <v>0.2304</v>
      </c>
      <c r="T53" s="60">
        <f>MIN($T$6/100*F53,200)</f>
        <v>0.288</v>
      </c>
      <c r="U53" s="60">
        <f>MIN($U$6/100*F53,250)</f>
        <v>0.384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-3.86319375E-5</v>
      </c>
      <c r="AB53" s="139" t="str">
        <f>IF(AA53&gt;=0,AA53,"")</f>
        <v/>
      </c>
      <c r="AC53" s="76">
        <f>IF(AA53&lt;0,AA53,"")</f>
        <v>-3.86319375E-5</v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105.66</v>
      </c>
      <c r="F54" s="61">
        <v>1.92</v>
      </c>
      <c r="G54" s="74">
        <v>0.0138</v>
      </c>
      <c r="H54" s="63">
        <f>MAX(G54,-0.12*F54)</f>
        <v>0.0138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3.64527E-5</v>
      </c>
      <c r="S54" s="60">
        <f>MIN($S$6/100*F54,150)</f>
        <v>0.2304</v>
      </c>
      <c r="T54" s="60">
        <f>MIN($T$6/100*F54,200)</f>
        <v>0.288</v>
      </c>
      <c r="U54" s="60">
        <f>MIN($U$6/100*F54,250)</f>
        <v>0.384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3.64527E-5</v>
      </c>
      <c r="AB54" s="139">
        <f>IF(AA54&gt;=0,AA54,"")</f>
        <v>3.64527E-5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49.99</v>
      </c>
      <c r="D55" s="73">
        <f>ROUND(C55,2)</f>
        <v>49.99</v>
      </c>
      <c r="E55" s="60">
        <v>297.64</v>
      </c>
      <c r="F55" s="61">
        <v>1.92</v>
      </c>
      <c r="G55" s="74">
        <v>0.0138</v>
      </c>
      <c r="H55" s="63">
        <f>MAX(G55,-0.12*F55)</f>
        <v>0.0138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0.0001026858</v>
      </c>
      <c r="S55" s="60">
        <f>MIN($S$6/100*F55,150)</f>
        <v>0.2304</v>
      </c>
      <c r="T55" s="60">
        <f>MIN($T$6/100*F55,200)</f>
        <v>0.288</v>
      </c>
      <c r="U55" s="60">
        <f>MIN($U$6/100*F55,250)</f>
        <v>0.384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0.0001026858</v>
      </c>
      <c r="AB55" s="139">
        <f>IF(AA55&gt;=0,AA55,"")</f>
        <v>0.0001026858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50.02</v>
      </c>
      <c r="D56" s="73">
        <f>ROUND(C56,2)</f>
        <v>50.02</v>
      </c>
      <c r="E56" s="60">
        <v>158.49</v>
      </c>
      <c r="F56" s="61">
        <v>2.02</v>
      </c>
      <c r="G56" s="74">
        <v>0.01555</v>
      </c>
      <c r="H56" s="63">
        <f>MAX(G56,-0.12*F56)</f>
        <v>0.01555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6.16129875E-5</v>
      </c>
      <c r="S56" s="60">
        <f>MIN($S$6/100*F56,150)</f>
        <v>0.2424</v>
      </c>
      <c r="T56" s="60">
        <f>MIN($T$6/100*F56,200)</f>
        <v>0.303</v>
      </c>
      <c r="U56" s="60">
        <f>MIN($U$6/100*F56,250)</f>
        <v>0.404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6.16129875E-5</v>
      </c>
      <c r="AB56" s="139">
        <f>IF(AA56&gt;=0,AA56,"")</f>
        <v>6.16129875E-5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49.95</v>
      </c>
      <c r="D57" s="73">
        <f>ROUND(C57,2)</f>
        <v>49.95</v>
      </c>
      <c r="E57" s="60">
        <v>431.6</v>
      </c>
      <c r="F57" s="61">
        <v>2.02</v>
      </c>
      <c r="G57" s="74">
        <v>-0.0041</v>
      </c>
      <c r="H57" s="63">
        <f>MAX(G57,-0.12*F57)</f>
        <v>-0.0041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-4.423900000000001E-5</v>
      </c>
      <c r="S57" s="60">
        <f>MIN($S$6/100*F57,150)</f>
        <v>0.2424</v>
      </c>
      <c r="T57" s="60">
        <f>MIN($T$6/100*F57,200)</f>
        <v>0.303</v>
      </c>
      <c r="U57" s="60">
        <f>MIN($U$6/100*F57,250)</f>
        <v>0.404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-4.423900000000001E-5</v>
      </c>
      <c r="AB57" s="139" t="str">
        <f>IF(AA57&gt;=0,AA57,"")</f>
        <v/>
      </c>
      <c r="AC57" s="76">
        <f>IF(AA57&lt;0,AA57,"")</f>
        <v>-4.423900000000001E-5</v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50.01</v>
      </c>
      <c r="D58" s="73">
        <f>ROUND(C58,2)</f>
        <v>50.01</v>
      </c>
      <c r="E58" s="60">
        <v>211.32</v>
      </c>
      <c r="F58" s="61">
        <v>2.02</v>
      </c>
      <c r="G58" s="74">
        <v>0.01555</v>
      </c>
      <c r="H58" s="63">
        <f>MAX(G58,-0.12*F58)</f>
        <v>0.01555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8.215065E-5</v>
      </c>
      <c r="S58" s="60">
        <f>MIN($S$6/100*F58,150)</f>
        <v>0.2424</v>
      </c>
      <c r="T58" s="60">
        <f>MIN($T$6/100*F58,200)</f>
        <v>0.303</v>
      </c>
      <c r="U58" s="60">
        <f>MIN($U$6/100*F58,250)</f>
        <v>0.404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8.215065E-5</v>
      </c>
      <c r="AB58" s="139">
        <f>IF(AA58&gt;=0,AA58,"")</f>
        <v>8.215065E-5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50.01</v>
      </c>
      <c r="D59" s="73">
        <f>ROUND(C59,2)</f>
        <v>50.01</v>
      </c>
      <c r="E59" s="60">
        <v>211.32</v>
      </c>
      <c r="F59" s="61">
        <v>2.02</v>
      </c>
      <c r="G59" s="74">
        <v>0.01555</v>
      </c>
      <c r="H59" s="63">
        <f>MAX(G59,-0.12*F59)</f>
        <v>0.01555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8.215065E-5</v>
      </c>
      <c r="S59" s="60">
        <f>MIN($S$6/100*F59,150)</f>
        <v>0.2424</v>
      </c>
      <c r="T59" s="60">
        <f>MIN($T$6/100*F59,200)</f>
        <v>0.303</v>
      </c>
      <c r="U59" s="60">
        <f>MIN($U$6/100*F59,250)</f>
        <v>0.404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8.215065E-5</v>
      </c>
      <c r="AB59" s="139">
        <f>IF(AA59&gt;=0,AA59,"")</f>
        <v>8.215065E-5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</v>
      </c>
      <c r="D60" s="73">
        <f>ROUND(C60,2)</f>
        <v>50</v>
      </c>
      <c r="E60" s="60">
        <v>264.15</v>
      </c>
      <c r="F60" s="61">
        <v>2.02</v>
      </c>
      <c r="G60" s="74">
        <v>-0.0041</v>
      </c>
      <c r="H60" s="63">
        <f>MAX(G60,-0.12*F60)</f>
        <v>-0.0041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-2.7075375E-5</v>
      </c>
      <c r="S60" s="60">
        <f>MIN($S$6/100*F60,150)</f>
        <v>0.2424</v>
      </c>
      <c r="T60" s="60">
        <f>MIN($T$6/100*F60,200)</f>
        <v>0.303</v>
      </c>
      <c r="U60" s="60">
        <f>MIN($U$6/100*F60,250)</f>
        <v>0.404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-2.7075375E-5</v>
      </c>
      <c r="AB60" s="139" t="str">
        <f>IF(AA60&gt;=0,AA60,"")</f>
        <v/>
      </c>
      <c r="AC60" s="76">
        <f>IF(AA60&lt;0,AA60,"")</f>
        <v>-2.7075375E-5</v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</v>
      </c>
      <c r="D61" s="73">
        <f>ROUND(C61,2)</f>
        <v>50</v>
      </c>
      <c r="E61" s="60">
        <v>264.15</v>
      </c>
      <c r="F61" s="61">
        <v>2.02</v>
      </c>
      <c r="G61" s="74">
        <v>0.01555</v>
      </c>
      <c r="H61" s="63">
        <f>MAX(G61,-0.12*F61)</f>
        <v>0.01555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0.0001026883125</v>
      </c>
      <c r="S61" s="60">
        <f>MIN($S$6/100*F61,150)</f>
        <v>0.2424</v>
      </c>
      <c r="T61" s="60">
        <f>MIN($T$6/100*F61,200)</f>
        <v>0.303</v>
      </c>
      <c r="U61" s="60">
        <f>MIN($U$6/100*F61,250)</f>
        <v>0.404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0.0001026883125</v>
      </c>
      <c r="AB61" s="139">
        <f>IF(AA61&gt;=0,AA61,"")</f>
        <v>0.0001026883125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49.94</v>
      </c>
      <c r="D62" s="73">
        <f>ROUND(C62,2)</f>
        <v>49.94</v>
      </c>
      <c r="E62" s="60">
        <v>465.09</v>
      </c>
      <c r="F62" s="61">
        <v>2.02</v>
      </c>
      <c r="G62" s="74">
        <v>0.01555</v>
      </c>
      <c r="H62" s="63">
        <f>MAX(G62,-0.12*F62)</f>
        <v>0.01555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0.0001808037375</v>
      </c>
      <c r="S62" s="60">
        <f>MIN($S$6/100*F62,150)</f>
        <v>0.2424</v>
      </c>
      <c r="T62" s="60">
        <f>MIN($T$6/100*F62,200)</f>
        <v>0.303</v>
      </c>
      <c r="U62" s="60">
        <f>MIN($U$6/100*F62,250)</f>
        <v>0.404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0.0001808037375</v>
      </c>
      <c r="AB62" s="139">
        <f>IF(AA62&gt;=0,AA62,"")</f>
        <v>0.0001808037375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49.95</v>
      </c>
      <c r="D63" s="73">
        <f>ROUND(C63,2)</f>
        <v>49.95</v>
      </c>
      <c r="E63" s="60">
        <v>431.6</v>
      </c>
      <c r="F63" s="61">
        <v>2.02</v>
      </c>
      <c r="G63" s="74">
        <v>-0.0041</v>
      </c>
      <c r="H63" s="63">
        <f>MAX(G63,-0.12*F63)</f>
        <v>-0.0041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-4.423900000000001E-5</v>
      </c>
      <c r="S63" s="60">
        <f>MIN($S$6/100*F63,150)</f>
        <v>0.2424</v>
      </c>
      <c r="T63" s="60">
        <f>MIN($T$6/100*F63,200)</f>
        <v>0.303</v>
      </c>
      <c r="U63" s="60">
        <f>MIN($U$6/100*F63,250)</f>
        <v>0.404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-4.423900000000001E-5</v>
      </c>
      <c r="AB63" s="139" t="str">
        <f>IF(AA63&gt;=0,AA63,"")</f>
        <v/>
      </c>
      <c r="AC63" s="76">
        <f>IF(AA63&lt;0,AA63,"")</f>
        <v>-4.423900000000001E-5</v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49.89</v>
      </c>
      <c r="D64" s="73">
        <f>ROUND(C64,2)</f>
        <v>49.89</v>
      </c>
      <c r="E64" s="60">
        <v>632.55</v>
      </c>
      <c r="F64" s="61">
        <v>1.92</v>
      </c>
      <c r="G64" s="74">
        <v>0.0138</v>
      </c>
      <c r="H64" s="63">
        <f>MAX(G64,-0.12*F64)</f>
        <v>0.0138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0.00021822975</v>
      </c>
      <c r="S64" s="60">
        <f>MIN($S$6/100*F64,150)</f>
        <v>0.2304</v>
      </c>
      <c r="T64" s="60">
        <f>MIN($T$6/100*F64,200)</f>
        <v>0.288</v>
      </c>
      <c r="U64" s="60">
        <f>MIN($U$6/100*F64,250)</f>
        <v>0.384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0.00021822975</v>
      </c>
      <c r="AB64" s="139">
        <f>IF(AA64&gt;=0,AA64,"")</f>
        <v>0.00021822975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49.85</v>
      </c>
      <c r="D65" s="73">
        <f>ROUND(C65,2)</f>
        <v>49.85</v>
      </c>
      <c r="E65" s="60">
        <v>766.51</v>
      </c>
      <c r="F65" s="61">
        <v>1.92</v>
      </c>
      <c r="G65" s="74">
        <v>-0.00585</v>
      </c>
      <c r="H65" s="63">
        <f>MAX(G65,-0.12*F65)</f>
        <v>-0.00585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-0.0001121020875</v>
      </c>
      <c r="S65" s="60">
        <f>MIN($S$6/100*F65,150)</f>
        <v>0.2304</v>
      </c>
      <c r="T65" s="60">
        <f>MIN($T$6/100*F65,200)</f>
        <v>0.288</v>
      </c>
      <c r="U65" s="60">
        <f>MIN($U$6/100*F65,250)</f>
        <v>0.384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-0.0001121020875</v>
      </c>
      <c r="AB65" s="139" t="str">
        <f>IF(AA65&gt;=0,AA65,"")</f>
        <v/>
      </c>
      <c r="AC65" s="76">
        <f>IF(AA65&lt;0,AA65,"")</f>
        <v>-0.0001121020875</v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49.94</v>
      </c>
      <c r="D66" s="73">
        <f>ROUND(C66,2)</f>
        <v>49.94</v>
      </c>
      <c r="E66" s="60">
        <v>465.09</v>
      </c>
      <c r="F66" s="61">
        <v>1.92</v>
      </c>
      <c r="G66" s="74">
        <v>-0.00585</v>
      </c>
      <c r="H66" s="63">
        <f>MAX(G66,-0.12*F66)</f>
        <v>-0.00585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-6.801941249999999E-5</v>
      </c>
      <c r="S66" s="60">
        <f>MIN($S$6/100*F66,150)</f>
        <v>0.2304</v>
      </c>
      <c r="T66" s="60">
        <f>MIN($T$6/100*F66,200)</f>
        <v>0.288</v>
      </c>
      <c r="U66" s="60">
        <f>MIN($U$6/100*F66,250)</f>
        <v>0.384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-6.801941249999999E-5</v>
      </c>
      <c r="AB66" s="139" t="str">
        <f>IF(AA66&gt;=0,AA66,"")</f>
        <v/>
      </c>
      <c r="AC66" s="76">
        <f>IF(AA66&lt;0,AA66,"")</f>
        <v>-6.801941249999999E-5</v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50.01</v>
      </c>
      <c r="D67" s="73">
        <f>ROUND(C67,2)</f>
        <v>50.01</v>
      </c>
      <c r="E67" s="60">
        <v>211.32</v>
      </c>
      <c r="F67" s="61">
        <v>1.92</v>
      </c>
      <c r="G67" s="74">
        <v>-0.00585</v>
      </c>
      <c r="H67" s="63">
        <f>MAX(G67,-0.12*F67)</f>
        <v>-0.00585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-3.090555E-5</v>
      </c>
      <c r="S67" s="60">
        <f>MIN($S$6/100*F67,150)</f>
        <v>0.2304</v>
      </c>
      <c r="T67" s="60">
        <f>MIN($T$6/100*F67,200)</f>
        <v>0.288</v>
      </c>
      <c r="U67" s="60">
        <f>MIN($U$6/100*F67,250)</f>
        <v>0.384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-3.090555E-5</v>
      </c>
      <c r="AB67" s="139" t="str">
        <f>IF(AA67&gt;=0,AA67,"")</f>
        <v/>
      </c>
      <c r="AC67" s="76">
        <f>IF(AA67&lt;0,AA67,"")</f>
        <v>-3.090555E-5</v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50.03</v>
      </c>
      <c r="D68" s="73">
        <f>ROUND(C68,2)</f>
        <v>50.03</v>
      </c>
      <c r="E68" s="60">
        <v>105.66</v>
      </c>
      <c r="F68" s="61">
        <v>1.92</v>
      </c>
      <c r="G68" s="74">
        <v>0.0138</v>
      </c>
      <c r="H68" s="63">
        <f>MAX(G68,-0.12*F68)</f>
        <v>0.0138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3.64527E-5</v>
      </c>
      <c r="S68" s="60">
        <f>MIN($S$6/100*F68,150)</f>
        <v>0.2304</v>
      </c>
      <c r="T68" s="60">
        <f>MIN($T$6/100*F68,200)</f>
        <v>0.288</v>
      </c>
      <c r="U68" s="60">
        <f>MIN($U$6/100*F68,250)</f>
        <v>0.384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3.64527E-5</v>
      </c>
      <c r="AB68" s="139">
        <f>IF(AA68&gt;=0,AA68,"")</f>
        <v>3.64527E-5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</v>
      </c>
      <c r="D69" s="73">
        <f>ROUND(C69,2)</f>
        <v>50</v>
      </c>
      <c r="E69" s="60">
        <v>264.15</v>
      </c>
      <c r="F69" s="61">
        <v>1.92</v>
      </c>
      <c r="G69" s="74">
        <v>-0.00585</v>
      </c>
      <c r="H69" s="63">
        <f>MAX(G69,-0.12*F69)</f>
        <v>-0.00585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-3.86319375E-5</v>
      </c>
      <c r="S69" s="60">
        <f>MIN($S$6/100*F69,150)</f>
        <v>0.2304</v>
      </c>
      <c r="T69" s="60">
        <f>MIN($T$6/100*F69,200)</f>
        <v>0.288</v>
      </c>
      <c r="U69" s="60">
        <f>MIN($U$6/100*F69,250)</f>
        <v>0.384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-3.86319375E-5</v>
      </c>
      <c r="AB69" s="139" t="str">
        <f>IF(AA69&gt;=0,AA69,"")</f>
        <v/>
      </c>
      <c r="AC69" s="76">
        <f>IF(AA69&lt;0,AA69,"")</f>
        <v>-3.86319375E-5</v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49.96</v>
      </c>
      <c r="D70" s="73">
        <f>ROUND(C70,2)</f>
        <v>49.96</v>
      </c>
      <c r="E70" s="60">
        <v>398.11</v>
      </c>
      <c r="F70" s="61">
        <v>1.92</v>
      </c>
      <c r="G70" s="74">
        <v>-0.00585</v>
      </c>
      <c r="H70" s="63">
        <f>MAX(G70,-0.12*F70)</f>
        <v>-0.00585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-5.822358750000001E-5</v>
      </c>
      <c r="S70" s="60">
        <f>MIN($S$6/100*F70,150)</f>
        <v>0.2304</v>
      </c>
      <c r="T70" s="60">
        <f>MIN($T$6/100*F70,200)</f>
        <v>0.288</v>
      </c>
      <c r="U70" s="60">
        <f>MIN($U$6/100*F70,250)</f>
        <v>0.384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-5.822358750000001E-5</v>
      </c>
      <c r="AB70" s="139" t="str">
        <f>IF(AA70&gt;=0,AA70,"")</f>
        <v/>
      </c>
      <c r="AC70" s="76">
        <f>IF(AA70&lt;0,AA70,"")</f>
        <v>-5.822358750000001E-5</v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</v>
      </c>
      <c r="D71" s="73">
        <f>ROUND(C71,2)</f>
        <v>49.9</v>
      </c>
      <c r="E71" s="60">
        <v>599.05</v>
      </c>
      <c r="F71" s="61">
        <v>1.92</v>
      </c>
      <c r="G71" s="74">
        <v>0.0138</v>
      </c>
      <c r="H71" s="63">
        <f>MAX(G71,-0.12*F71)</f>
        <v>0.0138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0.00020667225</v>
      </c>
      <c r="S71" s="60">
        <f>MIN($S$6/100*F71,150)</f>
        <v>0.2304</v>
      </c>
      <c r="T71" s="60">
        <f>MIN($T$6/100*F71,200)</f>
        <v>0.288</v>
      </c>
      <c r="U71" s="60">
        <f>MIN($U$6/100*F71,250)</f>
        <v>0.384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0.00020667225</v>
      </c>
      <c r="AB71" s="139">
        <f>IF(AA71&gt;=0,AA71,"")</f>
        <v>0.00020667225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49.99</v>
      </c>
      <c r="D72" s="73">
        <f>ROUND(C72,2)</f>
        <v>49.99</v>
      </c>
      <c r="E72" s="60">
        <v>297.64</v>
      </c>
      <c r="F72" s="61">
        <v>1.92</v>
      </c>
      <c r="G72" s="74">
        <v>-0.00585</v>
      </c>
      <c r="H72" s="63">
        <f>MAX(G72,-0.12*F72)</f>
        <v>-0.00585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-4.352984999999999E-5</v>
      </c>
      <c r="S72" s="60">
        <f>MIN($S$6/100*F72,150)</f>
        <v>0.2304</v>
      </c>
      <c r="T72" s="60">
        <f>MIN($T$6/100*F72,200)</f>
        <v>0.288</v>
      </c>
      <c r="U72" s="60">
        <f>MIN($U$6/100*F72,250)</f>
        <v>0.384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-4.352984999999999E-5</v>
      </c>
      <c r="AB72" s="139" t="str">
        <f>IF(AA72&gt;=0,AA72,"")</f>
        <v/>
      </c>
      <c r="AC72" s="76">
        <f>IF(AA72&lt;0,AA72,"")</f>
        <v>-4.352984999999999E-5</v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49.97</v>
      </c>
      <c r="D73" s="73">
        <f>ROUND(C73,2)</f>
        <v>49.97</v>
      </c>
      <c r="E73" s="60">
        <v>364.62</v>
      </c>
      <c r="F73" s="61">
        <v>1.92</v>
      </c>
      <c r="G73" s="74">
        <v>-0.00585</v>
      </c>
      <c r="H73" s="63">
        <f>MAX(G73,-0.12*F73)</f>
        <v>-0.00585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-5.332567500000001E-5</v>
      </c>
      <c r="S73" s="60">
        <f>MIN($S$6/100*F73,150)</f>
        <v>0.2304</v>
      </c>
      <c r="T73" s="60">
        <f>MIN($T$6/100*F73,200)</f>
        <v>0.288</v>
      </c>
      <c r="U73" s="60">
        <f>MIN($U$6/100*F73,250)</f>
        <v>0.384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-5.332567500000001E-5</v>
      </c>
      <c r="AB73" s="139" t="str">
        <f>IF(AA73&gt;=0,AA73,"")</f>
        <v/>
      </c>
      <c r="AC73" s="76">
        <f>IF(AA73&lt;0,AA73,"")</f>
        <v>-5.332567500000001E-5</v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49.99</v>
      </c>
      <c r="D74" s="73">
        <f>ROUND(C74,2)</f>
        <v>49.99</v>
      </c>
      <c r="E74" s="60">
        <v>297.64</v>
      </c>
      <c r="F74" s="61">
        <v>1.92</v>
      </c>
      <c r="G74" s="74">
        <v>0.0138</v>
      </c>
      <c r="H74" s="63">
        <f>MAX(G74,-0.12*F74)</f>
        <v>0.0138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0.0001026858</v>
      </c>
      <c r="S74" s="60">
        <f>MIN($S$6/100*F74,150)</f>
        <v>0.2304</v>
      </c>
      <c r="T74" s="60">
        <f>MIN($T$6/100*F74,200)</f>
        <v>0.288</v>
      </c>
      <c r="U74" s="60">
        <f>MIN($U$6/100*F74,250)</f>
        <v>0.384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0.0001026858</v>
      </c>
      <c r="AB74" s="139">
        <f>IF(AA74&gt;=0,AA74,"")</f>
        <v>0.0001026858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49.91</v>
      </c>
      <c r="D75" s="73">
        <f>ROUND(C75,2)</f>
        <v>49.91</v>
      </c>
      <c r="E75" s="60">
        <v>565.5599999999999</v>
      </c>
      <c r="F75" s="61">
        <v>2.02</v>
      </c>
      <c r="G75" s="74">
        <v>0.01555</v>
      </c>
      <c r="H75" s="63">
        <f>MAX(G75,-0.12*F75)</f>
        <v>0.01555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0.00021986145</v>
      </c>
      <c r="S75" s="60">
        <f>MIN($S$6/100*F75,150)</f>
        <v>0.2424</v>
      </c>
      <c r="T75" s="60">
        <f>MIN($T$6/100*F75,200)</f>
        <v>0.303</v>
      </c>
      <c r="U75" s="60">
        <f>MIN($U$6/100*F75,250)</f>
        <v>0.404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0.00021986145</v>
      </c>
      <c r="AB75" s="139">
        <f>IF(AA75&gt;=0,AA75,"")</f>
        <v>0.00021986145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50.04</v>
      </c>
      <c r="D76" s="73">
        <f>ROUND(C76,2)</f>
        <v>50.04</v>
      </c>
      <c r="E76" s="60">
        <v>52.83</v>
      </c>
      <c r="F76" s="61">
        <v>2.02</v>
      </c>
      <c r="G76" s="74">
        <v>0.01555</v>
      </c>
      <c r="H76" s="63">
        <f>MAX(G76,-0.12*F76)</f>
        <v>0.01555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2.05376625E-5</v>
      </c>
      <c r="S76" s="60">
        <f>MIN($S$6/100*F76,150)</f>
        <v>0.2424</v>
      </c>
      <c r="T76" s="60">
        <f>MIN($T$6/100*F76,200)</f>
        <v>0.303</v>
      </c>
      <c r="U76" s="60">
        <f>MIN($U$6/100*F76,250)</f>
        <v>0.404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2.05376625E-5</v>
      </c>
      <c r="AB76" s="139">
        <f>IF(AA76&gt;=0,AA76,"")</f>
        <v>2.05376625E-5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50.02</v>
      </c>
      <c r="D77" s="73">
        <f>ROUND(C77,2)</f>
        <v>50.02</v>
      </c>
      <c r="E77" s="60">
        <v>158.49</v>
      </c>
      <c r="F77" s="61">
        <v>2.02</v>
      </c>
      <c r="G77" s="74">
        <v>-0.0041</v>
      </c>
      <c r="H77" s="63">
        <f>MAX(G77,-0.12*F77)</f>
        <v>-0.0041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-1.6245225E-5</v>
      </c>
      <c r="S77" s="60">
        <f>MIN($S$6/100*F77,150)</f>
        <v>0.2424</v>
      </c>
      <c r="T77" s="60">
        <f>MIN($T$6/100*F77,200)</f>
        <v>0.303</v>
      </c>
      <c r="U77" s="60">
        <f>MIN($U$6/100*F77,250)</f>
        <v>0.404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-1.6245225E-5</v>
      </c>
      <c r="AB77" s="139" t="str">
        <f>IF(AA77&gt;=0,AA77,"")</f>
        <v/>
      </c>
      <c r="AC77" s="76">
        <f>IF(AA77&lt;0,AA77,"")</f>
        <v>-1.6245225E-5</v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49.99</v>
      </c>
      <c r="D78" s="73">
        <f>ROUND(C78,2)</f>
        <v>49.99</v>
      </c>
      <c r="E78" s="60">
        <v>297.64</v>
      </c>
      <c r="F78" s="61">
        <v>2.02</v>
      </c>
      <c r="G78" s="74">
        <v>0.01555</v>
      </c>
      <c r="H78" s="63">
        <f>MAX(G78,-0.12*F78)</f>
        <v>0.01555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0.00011570755</v>
      </c>
      <c r="S78" s="60">
        <f>MIN($S$6/100*F78,150)</f>
        <v>0.2424</v>
      </c>
      <c r="T78" s="60">
        <f>MIN($T$6/100*F78,200)</f>
        <v>0.303</v>
      </c>
      <c r="U78" s="60">
        <f>MIN($U$6/100*F78,250)</f>
        <v>0.404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0.00011570755</v>
      </c>
      <c r="AB78" s="139">
        <f>IF(AA78&gt;=0,AA78,"")</f>
        <v>0.00011570755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50.05</v>
      </c>
      <c r="D79" s="73">
        <f>ROUND(C79,2)</f>
        <v>50.05</v>
      </c>
      <c r="E79" s="60">
        <v>0</v>
      </c>
      <c r="F79" s="61">
        <v>2.02</v>
      </c>
      <c r="G79" s="74">
        <v>0.01555</v>
      </c>
      <c r="H79" s="63">
        <f>MAX(G79,-0.12*F79)</f>
        <v>0.01555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0.2424</v>
      </c>
      <c r="T79" s="60">
        <f>MIN($T$6/100*F79,200)</f>
        <v>0.303</v>
      </c>
      <c r="U79" s="60">
        <f>MIN($U$6/100*F79,250)</f>
        <v>0.404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105.66</v>
      </c>
      <c r="F80" s="61">
        <v>2.02</v>
      </c>
      <c r="G80" s="74">
        <v>0.01555</v>
      </c>
      <c r="H80" s="63">
        <f>MAX(G80,-0.12*F80)</f>
        <v>0.01555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4.1075325E-5</v>
      </c>
      <c r="S80" s="60">
        <f>MIN($S$6/100*F80,150)</f>
        <v>0.2424</v>
      </c>
      <c r="T80" s="60">
        <f>MIN($T$6/100*F80,200)</f>
        <v>0.303</v>
      </c>
      <c r="U80" s="60">
        <f>MIN($U$6/100*F80,250)</f>
        <v>0.404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4.1075325E-5</v>
      </c>
      <c r="AB80" s="139">
        <f>IF(AA80&gt;=0,AA80,"")</f>
        <v>4.1075325E-5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50.02</v>
      </c>
      <c r="D81" s="73">
        <f>ROUND(C81,2)</f>
        <v>50.02</v>
      </c>
      <c r="E81" s="60">
        <v>158.49</v>
      </c>
      <c r="F81" s="61">
        <v>2.02</v>
      </c>
      <c r="G81" s="74">
        <v>-0.0041</v>
      </c>
      <c r="H81" s="63">
        <f>MAX(G81,-0.12*F81)</f>
        <v>-0.0041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-1.6245225E-5</v>
      </c>
      <c r="S81" s="60">
        <f>MIN($S$6/100*F81,150)</f>
        <v>0.2424</v>
      </c>
      <c r="T81" s="60">
        <f>MIN($T$6/100*F81,200)</f>
        <v>0.303</v>
      </c>
      <c r="U81" s="60">
        <f>MIN($U$6/100*F81,250)</f>
        <v>0.404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-1.6245225E-5</v>
      </c>
      <c r="AB81" s="139" t="str">
        <f>IF(AA81&gt;=0,AA81,"")</f>
        <v/>
      </c>
      <c r="AC81" s="76">
        <f>IF(AA81&lt;0,AA81,"")</f>
        <v>-1.6245225E-5</v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50.01</v>
      </c>
      <c r="D82" s="73">
        <f>ROUND(C82,2)</f>
        <v>50.01</v>
      </c>
      <c r="E82" s="60">
        <v>211.32</v>
      </c>
      <c r="F82" s="61">
        <v>2.02</v>
      </c>
      <c r="G82" s="74">
        <v>0.01555</v>
      </c>
      <c r="H82" s="63">
        <f>MAX(G82,-0.12*F82)</f>
        <v>0.01555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8.215065E-5</v>
      </c>
      <c r="S82" s="60">
        <f>MIN($S$6/100*F82,150)</f>
        <v>0.2424</v>
      </c>
      <c r="T82" s="60">
        <f>MIN($T$6/100*F82,200)</f>
        <v>0.303</v>
      </c>
      <c r="U82" s="60">
        <f>MIN($U$6/100*F82,250)</f>
        <v>0.404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8.215065E-5</v>
      </c>
      <c r="AB82" s="139">
        <f>IF(AA82&gt;=0,AA82,"")</f>
        <v>8.215065E-5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49.99</v>
      </c>
      <c r="D83" s="73">
        <f>ROUND(C83,2)</f>
        <v>49.99</v>
      </c>
      <c r="E83" s="60">
        <v>297.64</v>
      </c>
      <c r="F83" s="61">
        <v>2.02</v>
      </c>
      <c r="G83" s="74">
        <v>-0.0041</v>
      </c>
      <c r="H83" s="63">
        <f>MAX(G83,-0.12*F83)</f>
        <v>-0.0041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-3.05081E-5</v>
      </c>
      <c r="S83" s="60">
        <f>MIN($S$6/100*F83,150)</f>
        <v>0.2424</v>
      </c>
      <c r="T83" s="60">
        <f>MIN($T$6/100*F83,200)</f>
        <v>0.303</v>
      </c>
      <c r="U83" s="60">
        <f>MIN($U$6/100*F83,250)</f>
        <v>0.404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-3.05081E-5</v>
      </c>
      <c r="AB83" s="139" t="str">
        <f>IF(AA83&gt;=0,AA83,"")</f>
        <v/>
      </c>
      <c r="AC83" s="76">
        <f>IF(AA83&lt;0,AA83,"")</f>
        <v>-3.05081E-5</v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</v>
      </c>
      <c r="D84" s="73">
        <f>ROUND(C84,2)</f>
        <v>50</v>
      </c>
      <c r="E84" s="60">
        <v>264.15</v>
      </c>
      <c r="F84" s="61">
        <v>2.02</v>
      </c>
      <c r="G84" s="74">
        <v>0.01555</v>
      </c>
      <c r="H84" s="63">
        <f>MAX(G84,-0.12*F84)</f>
        <v>0.01555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0.0001026883125</v>
      </c>
      <c r="S84" s="60">
        <f>MIN($S$6/100*F84,150)</f>
        <v>0.2424</v>
      </c>
      <c r="T84" s="60">
        <f>MIN($T$6/100*F84,200)</f>
        <v>0.303</v>
      </c>
      <c r="U84" s="60">
        <f>MIN($U$6/100*F84,250)</f>
        <v>0.404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0.0001026883125</v>
      </c>
      <c r="AB84" s="139">
        <f>IF(AA84&gt;=0,AA84,"")</f>
        <v>0.0001026883125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50.02</v>
      </c>
      <c r="D85" s="73">
        <f>ROUND(C85,2)</f>
        <v>50.02</v>
      </c>
      <c r="E85" s="60">
        <v>158.49</v>
      </c>
      <c r="F85" s="61">
        <v>2.02</v>
      </c>
      <c r="G85" s="74">
        <v>0.01555</v>
      </c>
      <c r="H85" s="63">
        <f>MAX(G85,-0.12*F85)</f>
        <v>0.01555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6.16129875E-5</v>
      </c>
      <c r="S85" s="60">
        <f>MIN($S$6/100*F85,150)</f>
        <v>0.2424</v>
      </c>
      <c r="T85" s="60">
        <f>MIN($T$6/100*F85,200)</f>
        <v>0.303</v>
      </c>
      <c r="U85" s="60">
        <f>MIN($U$6/100*F85,250)</f>
        <v>0.404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6.16129875E-5</v>
      </c>
      <c r="AB85" s="139">
        <f>IF(AA85&gt;=0,AA85,"")</f>
        <v>6.16129875E-5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264.15</v>
      </c>
      <c r="F86" s="61">
        <v>2.02</v>
      </c>
      <c r="G86" s="74">
        <v>-0.0041</v>
      </c>
      <c r="H86" s="63">
        <f>MAX(G86,-0.12*F86)</f>
        <v>-0.0041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-2.7075375E-5</v>
      </c>
      <c r="S86" s="60">
        <f>MIN($S$6/100*F86,150)</f>
        <v>0.2424</v>
      </c>
      <c r="T86" s="60">
        <f>MIN($T$6/100*F86,200)</f>
        <v>0.303</v>
      </c>
      <c r="U86" s="60">
        <f>MIN($U$6/100*F86,250)</f>
        <v>0.404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-2.7075375E-5</v>
      </c>
      <c r="AB86" s="139" t="str">
        <f>IF(AA86&gt;=0,AA86,"")</f>
        <v/>
      </c>
      <c r="AC86" s="76">
        <f>IF(AA86&lt;0,AA86,"")</f>
        <v>-2.7075375E-5</v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50.02</v>
      </c>
      <c r="D87" s="73">
        <f>ROUND(C87,2)</f>
        <v>50.02</v>
      </c>
      <c r="E87" s="60">
        <v>158.49</v>
      </c>
      <c r="F87" s="61">
        <v>2.02</v>
      </c>
      <c r="G87" s="74">
        <v>0.01555</v>
      </c>
      <c r="H87" s="63">
        <f>MAX(G87,-0.12*F87)</f>
        <v>0.01555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6.16129875E-5</v>
      </c>
      <c r="S87" s="60">
        <f>MIN($S$6/100*F87,150)</f>
        <v>0.2424</v>
      </c>
      <c r="T87" s="60">
        <f>MIN($T$6/100*F87,200)</f>
        <v>0.303</v>
      </c>
      <c r="U87" s="60">
        <f>MIN($U$6/100*F87,250)</f>
        <v>0.404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6.16129875E-5</v>
      </c>
      <c r="AB87" s="139">
        <f>IF(AA87&gt;=0,AA87,"")</f>
        <v>6.16129875E-5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52.83</v>
      </c>
      <c r="F88" s="61">
        <v>2.02</v>
      </c>
      <c r="G88" s="74">
        <v>0.01555</v>
      </c>
      <c r="H88" s="63">
        <f>MAX(G88,-0.12*F88)</f>
        <v>0.01555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2.05376625E-5</v>
      </c>
      <c r="S88" s="60">
        <f>MIN($S$6/100*F88,150)</f>
        <v>0.2424</v>
      </c>
      <c r="T88" s="60">
        <f>MIN($T$6/100*F88,200)</f>
        <v>0.303</v>
      </c>
      <c r="U88" s="60">
        <f>MIN($U$6/100*F88,250)</f>
        <v>0.404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2.05376625E-5</v>
      </c>
      <c r="AB88" s="139">
        <f>IF(AA88&gt;=0,AA88,"")</f>
        <v>2.05376625E-5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50.02</v>
      </c>
      <c r="D89" s="73">
        <f>ROUND(C89,2)</f>
        <v>50.02</v>
      </c>
      <c r="E89" s="60">
        <v>158.49</v>
      </c>
      <c r="F89" s="61">
        <v>2.02</v>
      </c>
      <c r="G89" s="74">
        <v>0.01555</v>
      </c>
      <c r="H89" s="63">
        <f>MAX(G89,-0.12*F89)</f>
        <v>0.01555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6.16129875E-5</v>
      </c>
      <c r="S89" s="60">
        <f>MIN($S$6/100*F89,150)</f>
        <v>0.2424</v>
      </c>
      <c r="T89" s="60">
        <f>MIN($T$6/100*F89,200)</f>
        <v>0.303</v>
      </c>
      <c r="U89" s="60">
        <f>MIN($U$6/100*F89,250)</f>
        <v>0.404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6.16129875E-5</v>
      </c>
      <c r="AB89" s="139">
        <f>IF(AA89&gt;=0,AA89,"")</f>
        <v>6.16129875E-5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211.32</v>
      </c>
      <c r="F90" s="61">
        <v>2.02</v>
      </c>
      <c r="G90" s="74">
        <v>0.01555</v>
      </c>
      <c r="H90" s="63">
        <f>MAX(G90,-0.12*F90)</f>
        <v>0.01555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8.215065E-5</v>
      </c>
      <c r="S90" s="60">
        <f>MIN($S$6/100*F90,150)</f>
        <v>0.2424</v>
      </c>
      <c r="T90" s="60">
        <f>MIN($T$6/100*F90,200)</f>
        <v>0.303</v>
      </c>
      <c r="U90" s="60">
        <f>MIN($U$6/100*F90,250)</f>
        <v>0.404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8.215065E-5</v>
      </c>
      <c r="AB90" s="139">
        <f>IF(AA90&gt;=0,AA90,"")</f>
        <v>8.215065E-5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50.02</v>
      </c>
      <c r="D91" s="73">
        <f>ROUND(C91,2)</f>
        <v>50.02</v>
      </c>
      <c r="E91" s="60">
        <v>158.49</v>
      </c>
      <c r="F91" s="61">
        <v>2.02</v>
      </c>
      <c r="G91" s="74">
        <v>0.01555</v>
      </c>
      <c r="H91" s="63">
        <f>MAX(G91,-0.12*F91)</f>
        <v>0.01555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6.16129875E-5</v>
      </c>
      <c r="S91" s="60">
        <f>MIN($S$6/100*F91,150)</f>
        <v>0.2424</v>
      </c>
      <c r="T91" s="60">
        <f>MIN($T$6/100*F91,200)</f>
        <v>0.303</v>
      </c>
      <c r="U91" s="60">
        <f>MIN($U$6/100*F91,250)</f>
        <v>0.404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6.16129875E-5</v>
      </c>
      <c r="AB91" s="139">
        <f>IF(AA91&gt;=0,AA91,"")</f>
        <v>6.16129875E-5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</v>
      </c>
      <c r="D92" s="73">
        <f>ROUND(C92,2)</f>
        <v>50</v>
      </c>
      <c r="E92" s="60">
        <v>264.15</v>
      </c>
      <c r="F92" s="61">
        <v>1.92</v>
      </c>
      <c r="G92" s="74">
        <v>-0.00585</v>
      </c>
      <c r="H92" s="63">
        <f>MAX(G92,-0.12*F92)</f>
        <v>-0.00585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-3.86319375E-5</v>
      </c>
      <c r="S92" s="60">
        <f>MIN($S$6/100*F92,150)</f>
        <v>0.2304</v>
      </c>
      <c r="T92" s="60">
        <f>MIN($T$6/100*F92,200)</f>
        <v>0.288</v>
      </c>
      <c r="U92" s="60">
        <f>MIN($U$6/100*F92,250)</f>
        <v>0.384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-3.86319375E-5</v>
      </c>
      <c r="AB92" s="139" t="str">
        <f>IF(AA92&gt;=0,AA92,"")</f>
        <v/>
      </c>
      <c r="AC92" s="76">
        <f>IF(AA92&lt;0,AA92,"")</f>
        <v>-3.86319375E-5</v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50.08</v>
      </c>
      <c r="D93" s="73">
        <f>ROUND(C93,2)</f>
        <v>50.08</v>
      </c>
      <c r="E93" s="60">
        <v>0</v>
      </c>
      <c r="F93" s="61">
        <v>1.92</v>
      </c>
      <c r="G93" s="74">
        <v>-0.00585</v>
      </c>
      <c r="H93" s="63">
        <f>MAX(G93,-0.12*F93)</f>
        <v>-0.00585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-0</v>
      </c>
      <c r="S93" s="60">
        <f>MIN($S$6/100*F93,150)</f>
        <v>0.2304</v>
      </c>
      <c r="T93" s="60">
        <f>MIN($T$6/100*F93,200)</f>
        <v>0.288</v>
      </c>
      <c r="U93" s="60">
        <f>MIN($U$6/100*F93,250)</f>
        <v>0.384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49.98</v>
      </c>
      <c r="D94" s="73">
        <f>ROUND(C94,2)</f>
        <v>49.98</v>
      </c>
      <c r="E94" s="60">
        <v>331.13</v>
      </c>
      <c r="F94" s="61">
        <v>1.92</v>
      </c>
      <c r="G94" s="74">
        <v>-0.00585</v>
      </c>
      <c r="H94" s="63">
        <f>MAX(G94,-0.12*F94)</f>
        <v>-0.00585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-4.84277625E-5</v>
      </c>
      <c r="S94" s="60">
        <f>MIN($S$6/100*F94,150)</f>
        <v>0.2304</v>
      </c>
      <c r="T94" s="60">
        <f>MIN($T$6/100*F94,200)</f>
        <v>0.288</v>
      </c>
      <c r="U94" s="60">
        <f>MIN($U$6/100*F94,250)</f>
        <v>0.384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-4.84277625E-5</v>
      </c>
      <c r="AB94" s="139" t="str">
        <f>IF(AA94&gt;=0,AA94,"")</f>
        <v/>
      </c>
      <c r="AC94" s="76">
        <f>IF(AA94&lt;0,AA94,"")</f>
        <v>-4.84277625E-5</v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52.83</v>
      </c>
      <c r="F95" s="61">
        <v>1.92</v>
      </c>
      <c r="G95" s="74">
        <v>0.0138</v>
      </c>
      <c r="H95" s="63">
        <f>MAX(G95,-0.12*F95)</f>
        <v>0.0138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1.822635E-5</v>
      </c>
      <c r="S95" s="60">
        <f>MIN($S$6/100*F95,150)</f>
        <v>0.2304</v>
      </c>
      <c r="T95" s="60">
        <f>MIN($T$6/100*F95,200)</f>
        <v>0.288</v>
      </c>
      <c r="U95" s="60">
        <f>MIN($U$6/100*F95,250)</f>
        <v>0.384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1.822635E-5</v>
      </c>
      <c r="AB95" s="139">
        <f>IF(AA95&gt;=0,AA95,"")</f>
        <v>1.822635E-5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49.93</v>
      </c>
      <c r="D96" s="73">
        <f>ROUND(C96,2)</f>
        <v>49.93</v>
      </c>
      <c r="E96" s="60">
        <v>498.58</v>
      </c>
      <c r="F96" s="61">
        <v>1.92</v>
      </c>
      <c r="G96" s="74">
        <v>-0.00585</v>
      </c>
      <c r="H96" s="63">
        <f>MAX(G96,-0.12*F96)</f>
        <v>-0.00585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-7.2917325E-5</v>
      </c>
      <c r="S96" s="60">
        <f>MIN($S$6/100*F96,150)</f>
        <v>0.2304</v>
      </c>
      <c r="T96" s="60">
        <f>MIN($T$6/100*F96,200)</f>
        <v>0.288</v>
      </c>
      <c r="U96" s="60">
        <f>MIN($U$6/100*F96,250)</f>
        <v>0.384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-7.2917325E-5</v>
      </c>
      <c r="AB96" s="139" t="str">
        <f>IF(AA96&gt;=0,AA96,"")</f>
        <v/>
      </c>
      <c r="AC96" s="76">
        <f>IF(AA96&lt;0,AA96,"")</f>
        <v>-7.2917325E-5</v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49.94</v>
      </c>
      <c r="D97" s="73">
        <f>ROUND(C97,2)</f>
        <v>49.94</v>
      </c>
      <c r="E97" s="60">
        <v>465.09</v>
      </c>
      <c r="F97" s="61">
        <v>1.92</v>
      </c>
      <c r="G97" s="74">
        <v>-0.00585</v>
      </c>
      <c r="H97" s="63">
        <f>MAX(G97,-0.12*F97)</f>
        <v>-0.00585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-6.801941249999999E-5</v>
      </c>
      <c r="S97" s="60">
        <f>MIN($S$6/100*F97,150)</f>
        <v>0.2304</v>
      </c>
      <c r="T97" s="60">
        <f>MIN($T$6/100*F97,200)</f>
        <v>0.288</v>
      </c>
      <c r="U97" s="60">
        <f>MIN($U$6/100*F97,250)</f>
        <v>0.384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-6.801941249999999E-5</v>
      </c>
      <c r="AB97" s="139" t="str">
        <f>IF(AA97&gt;=0,AA97,"")</f>
        <v/>
      </c>
      <c r="AC97" s="76">
        <f>IF(AA97&lt;0,AA97,"")</f>
        <v>-6.801941249999999E-5</v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49.97</v>
      </c>
      <c r="D98" s="73">
        <f>ROUND(C98,2)</f>
        <v>49.97</v>
      </c>
      <c r="E98" s="60">
        <v>364.62</v>
      </c>
      <c r="F98" s="61">
        <v>1.92</v>
      </c>
      <c r="G98" s="74">
        <v>-0.00585</v>
      </c>
      <c r="H98" s="63">
        <f>MAX(G98,-0.12*F98)</f>
        <v>-0.00585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-5.332567500000001E-5</v>
      </c>
      <c r="S98" s="60">
        <f>MIN($S$6/100*F98,150)</f>
        <v>0.2304</v>
      </c>
      <c r="T98" s="60">
        <f>MIN($T$6/100*F98,200)</f>
        <v>0.288</v>
      </c>
      <c r="U98" s="60">
        <f>MIN($U$6/100*F98,250)</f>
        <v>0.384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-5.332567500000001E-5</v>
      </c>
      <c r="AB98" s="139" t="str">
        <f>IF(AA98&gt;=0,AA98,"")</f>
        <v/>
      </c>
      <c r="AC98" s="76">
        <f>IF(AA98&lt;0,AA98,"")</f>
        <v>-5.332567500000001E-5</v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49.99</v>
      </c>
      <c r="D99" s="73">
        <f>ROUND(C99,2)</f>
        <v>49.99</v>
      </c>
      <c r="E99" s="60">
        <v>297.64</v>
      </c>
      <c r="F99" s="61">
        <v>1.92</v>
      </c>
      <c r="G99" s="74">
        <v>-0.00585</v>
      </c>
      <c r="H99" s="63">
        <f>MAX(G99,-0.12*F99)</f>
        <v>-0.00585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-4.352984999999999E-5</v>
      </c>
      <c r="S99" s="60">
        <f>MIN($S$6/100*F99,150)</f>
        <v>0.2304</v>
      </c>
      <c r="T99" s="60">
        <f>MIN($T$6/100*F99,200)</f>
        <v>0.288</v>
      </c>
      <c r="U99" s="60">
        <f>MIN($U$6/100*F99,250)</f>
        <v>0.384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-4.352984999999999E-5</v>
      </c>
      <c r="AB99" s="139" t="str">
        <f>IF(AA99&gt;=0,AA99,"")</f>
        <v/>
      </c>
      <c r="AC99" s="76">
        <f>IF(AA99&lt;0,AA99,"")</f>
        <v>-4.352984999999999E-5</v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</v>
      </c>
      <c r="D100" s="73">
        <f>ROUND(C100,2)</f>
        <v>50</v>
      </c>
      <c r="E100" s="60">
        <v>264.15</v>
      </c>
      <c r="F100" s="61">
        <v>1.92</v>
      </c>
      <c r="G100" s="74">
        <v>-0.00585</v>
      </c>
      <c r="H100" s="63">
        <f>MAX(G100,-0.12*F100)</f>
        <v>-0.00585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-3.86319375E-5</v>
      </c>
      <c r="S100" s="60">
        <f>MIN($S$6/100*F100,150)</f>
        <v>0.2304</v>
      </c>
      <c r="T100" s="60">
        <f>MIN($T$6/100*F100,200)</f>
        <v>0.288</v>
      </c>
      <c r="U100" s="60">
        <f>MIN($U$6/100*F100,250)</f>
        <v>0.384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-3.86319375E-5</v>
      </c>
      <c r="AB100" s="139" t="str">
        <f>IF(AA100&gt;=0,AA100,"")</f>
        <v/>
      </c>
      <c r="AC100" s="76">
        <f>IF(AA100&lt;0,AA100,"")</f>
        <v>-3.86319375E-5</v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50.02</v>
      </c>
      <c r="D101" s="73">
        <f>ROUND(C101,2)</f>
        <v>50.02</v>
      </c>
      <c r="E101" s="60">
        <v>158.49</v>
      </c>
      <c r="F101" s="61">
        <v>1.92</v>
      </c>
      <c r="G101" s="74">
        <v>-0.00585</v>
      </c>
      <c r="H101" s="63">
        <f>MAX(G101,-0.12*F101)</f>
        <v>-0.00585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-2.31791625E-5</v>
      </c>
      <c r="S101" s="60">
        <f>MIN($S$6/100*F101,150)</f>
        <v>0.2304</v>
      </c>
      <c r="T101" s="60">
        <f>MIN($T$6/100*F101,200)</f>
        <v>0.288</v>
      </c>
      <c r="U101" s="60">
        <f>MIN($U$6/100*F101,250)</f>
        <v>0.384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-2.31791625E-5</v>
      </c>
      <c r="AB101" s="139" t="str">
        <f>IF(AA101&gt;=0,AA101,"")</f>
        <v/>
      </c>
      <c r="AC101" s="76">
        <f>IF(AA101&lt;0,AA101,"")</f>
        <v>-2.31791625E-5</v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50.01</v>
      </c>
      <c r="D102" s="73">
        <f>ROUND(C102,2)</f>
        <v>50.01</v>
      </c>
      <c r="E102" s="60">
        <v>211.32</v>
      </c>
      <c r="F102" s="61">
        <v>1.92</v>
      </c>
      <c r="G102" s="74">
        <v>-0.00585</v>
      </c>
      <c r="H102" s="63">
        <f>MAX(G102,-0.12*F102)</f>
        <v>-0.00585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-3.090555E-5</v>
      </c>
      <c r="S102" s="60">
        <f>MIN($S$6/100*F102,150)</f>
        <v>0.2304</v>
      </c>
      <c r="T102" s="60">
        <f>MIN($T$6/100*F102,200)</f>
        <v>0.288</v>
      </c>
      <c r="U102" s="60">
        <f>MIN($U$6/100*F102,250)</f>
        <v>0.384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-3.090555E-5</v>
      </c>
      <c r="AB102" s="139" t="str">
        <f>IF(AA102&gt;=0,AA102,"")</f>
        <v/>
      </c>
      <c r="AC102" s="76">
        <f>IF(AA102&lt;0,AA102,"")</f>
        <v>-3.090555E-5</v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50.03</v>
      </c>
      <c r="D103" s="98">
        <f>ROUND(C103,2)</f>
        <v>50.03</v>
      </c>
      <c r="E103" s="99">
        <v>105.66</v>
      </c>
      <c r="F103" s="61">
        <v>1.92</v>
      </c>
      <c r="G103" s="100">
        <v>-0.00585</v>
      </c>
      <c r="H103" s="101">
        <f>MAX(G103,-0.12*F103)</f>
        <v>-0.00585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-1.5452775E-5</v>
      </c>
      <c r="S103" s="105">
        <f>MIN($S$6/100*F103,150)</f>
        <v>0.2304</v>
      </c>
      <c r="T103" s="105">
        <f>MIN($T$6/100*F103,200)</f>
        <v>0.288</v>
      </c>
      <c r="U103" s="105">
        <f>MIN($U$6/100*F103,250)</f>
        <v>0.384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-1.5452775E-5</v>
      </c>
      <c r="AB103" s="140" t="str">
        <f>IF(AA103&gt;=0,AA103,"")</f>
        <v/>
      </c>
      <c r="AC103" s="108">
        <f>IF(AA103&lt;0,AA103,"")</f>
        <v>-1.5452775E-5</v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49.98833333333334</v>
      </c>
      <c r="D104" s="110">
        <f>ROUND(C104,2)</f>
        <v>49.99</v>
      </c>
      <c r="E104" s="111">
        <f>AVERAGE(E6:E103)</f>
        <v>285.1301041666668</v>
      </c>
      <c r="F104" s="111">
        <f>AVERAGE(F6:F103)</f>
        <v>1.946041666666668</v>
      </c>
      <c r="G104" s="112">
        <f>SUM(G8:G103)/4</f>
        <v>0.07194999999999997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0.001639266374999999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0.001639266374999999</v>
      </c>
      <c r="AB104" s="116">
        <f>SUM(AB8:AB103)</f>
        <v>0.0040519795</v>
      </c>
      <c r="AC104" s="117">
        <f>SUM(AC8:AC103)</f>
        <v>-0.002412713125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0.0003278532749999999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0.001639266374999999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52.8292</v>
      </c>
      <c r="AH152" s="86">
        <f>MIN(AG152,$C$2)</f>
        <v>52.8292</v>
      </c>
    </row>
    <row r="153" spans="1:37" customHeight="1" ht="16">
      <c r="AE153" s="16"/>
      <c r="AF153" s="133">
        <f>ROUND((AF152-0.01),2)</f>
        <v>50.03</v>
      </c>
      <c r="AG153" s="134">
        <f>2*$A$2/5</f>
        <v>105.6584</v>
      </c>
      <c r="AH153" s="86">
        <f>MIN(AG153,$C$2)</f>
        <v>105.6584</v>
      </c>
    </row>
    <row r="154" spans="1:37" customHeight="1" ht="16">
      <c r="AE154" s="16"/>
      <c r="AF154" s="133">
        <f>ROUND((AF153-0.01),2)</f>
        <v>50.02</v>
      </c>
      <c r="AG154" s="134">
        <f>3*$A$2/5</f>
        <v>158.4876</v>
      </c>
      <c r="AH154" s="86">
        <f>MIN(AG154,$C$2)</f>
        <v>158.4876</v>
      </c>
    </row>
    <row r="155" spans="1:37" customHeight="1" ht="16">
      <c r="AE155" s="16"/>
      <c r="AF155" s="133">
        <f>ROUND((AF154-0.01),2)</f>
        <v>50.01</v>
      </c>
      <c r="AG155" s="134">
        <f>4*$A$2/5</f>
        <v>211.3168</v>
      </c>
      <c r="AH155" s="86">
        <f>MIN(AG155,$C$2)</f>
        <v>211.3168</v>
      </c>
    </row>
    <row r="156" spans="1:37" customHeight="1" ht="16">
      <c r="AE156" s="16"/>
      <c r="AF156" s="133">
        <f>ROUND((AF155-0.01),2)</f>
        <v>50</v>
      </c>
      <c r="AG156" s="134">
        <f>5*$A$2/5</f>
        <v>264.146</v>
      </c>
      <c r="AH156" s="86">
        <f>MIN(AG156,$C$2)</f>
        <v>264.146</v>
      </c>
    </row>
    <row r="157" spans="1:37" customHeight="1" ht="16">
      <c r="AE157" s="16"/>
      <c r="AF157" s="133">
        <f>ROUND((AF156-0.01),2)</f>
        <v>49.99</v>
      </c>
      <c r="AG157" s="134">
        <f>50+15*$A$2/16</f>
        <v>297.636875</v>
      </c>
      <c r="AH157" s="86">
        <f>MIN(AG157,$C$2)</f>
        <v>297.636875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331.12775</v>
      </c>
      <c r="AH158" s="86">
        <f>MIN(AG158,$C$2)</f>
        <v>331.12775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364.618625</v>
      </c>
      <c r="AH159" s="86">
        <f>MIN(AG159,$C$2)</f>
        <v>364.618625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398.1095</v>
      </c>
      <c r="AH160" s="86">
        <f>MIN(AG160,$C$2)</f>
        <v>398.1095</v>
      </c>
    </row>
    <row r="161" spans="1:37" customHeight="1" ht="16">
      <c r="AE161" s="16"/>
      <c r="AF161" s="133">
        <f>ROUND((AF160-0.01),2)</f>
        <v>49.95</v>
      </c>
      <c r="AG161" s="134">
        <f>250+11*$A$2/16</f>
        <v>431.600375</v>
      </c>
      <c r="AH161" s="86">
        <f>MIN(AG161,$C$2)</f>
        <v>431.600375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465.09125</v>
      </c>
      <c r="AH162" s="86">
        <f>MIN(AG162,$C$2)</f>
        <v>465.09125</v>
      </c>
    </row>
    <row r="163" spans="1:37" customHeight="1" ht="16">
      <c r="AE163" s="16"/>
      <c r="AF163" s="133">
        <f>ROUND((AF162-0.01),2)</f>
        <v>49.93</v>
      </c>
      <c r="AG163" s="134">
        <f>350+9*$A$2/16</f>
        <v>498.582125</v>
      </c>
      <c r="AH163" s="86">
        <f>MIN(AG163,$C$2)</f>
        <v>498.582125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532.073</v>
      </c>
      <c r="AH164" s="135">
        <f>MIN(AG164,$C$2)</f>
        <v>532.073</v>
      </c>
    </row>
    <row r="165" spans="1:37" customHeight="1" ht="15">
      <c r="AE165" s="16"/>
      <c r="AF165" s="133">
        <f>ROUND((AF164-0.01),2)</f>
        <v>49.91</v>
      </c>
      <c r="AG165" s="134">
        <f>450+7*$A$2/16</f>
        <v>565.5638750000001</v>
      </c>
      <c r="AH165" s="135">
        <f>MIN(AG165,$C$2)</f>
        <v>565.5638750000001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599.05475</v>
      </c>
      <c r="AH166" s="135">
        <f>MIN(AG166,$C$2)</f>
        <v>599.05475</v>
      </c>
    </row>
    <row r="167" spans="1:37" customHeight="1" ht="15">
      <c r="AE167" s="16"/>
      <c r="AF167" s="133">
        <f>ROUND((AF166-0.01),2)</f>
        <v>49.89</v>
      </c>
      <c r="AG167" s="134">
        <f>550+5*$A$2/16</f>
        <v>632.545625</v>
      </c>
      <c r="AH167" s="135">
        <f>MIN(AG167,$C$2)</f>
        <v>632.545625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666.0365</v>
      </c>
      <c r="AH168" s="135">
        <f>MIN(AG168,$C$2)</f>
        <v>666.0365</v>
      </c>
    </row>
    <row r="169" spans="1:37" customHeight="1" ht="15">
      <c r="AE169" s="16"/>
      <c r="AF169" s="133">
        <f>ROUND((AF168-0.01),2)</f>
        <v>49.87</v>
      </c>
      <c r="AG169" s="134">
        <f>650+3*$A$2/16</f>
        <v>699.527375</v>
      </c>
      <c r="AH169" s="135">
        <f>MIN(AG169,$C$2)</f>
        <v>699.527375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733.01825</v>
      </c>
      <c r="AH170" s="135">
        <f>MIN(AG170,$C$2)</f>
        <v>733.01825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766.509125</v>
      </c>
      <c r="AH171" s="135">
        <f>MIN(AG171,$C$2)</f>
        <v>766.509125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1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0.0025400489425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263.652</v>
      </c>
      <c r="B2" s="18"/>
      <c r="C2" s="19">
        <v>800</v>
      </c>
      <c r="D2" s="20"/>
      <c r="E2" s="20"/>
      <c r="F2" s="20"/>
      <c r="G2" s="20"/>
      <c r="H2" s="20"/>
      <c r="I2" s="20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0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62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50.02</v>
      </c>
      <c r="D8" s="59">
        <f>ROUND(C8,2)</f>
        <v>50.02</v>
      </c>
      <c r="E8" s="60">
        <v>158.19</v>
      </c>
      <c r="F8" s="61">
        <v>2.02</v>
      </c>
      <c r="G8" s="62">
        <v>-0.0041</v>
      </c>
      <c r="H8" s="63">
        <f>MAX(G8,-0.12*F8)</f>
        <v>-0.0041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-1.6214475E-5</v>
      </c>
      <c r="S8" s="60">
        <f>MIN($S$6/100*F8,150)</f>
        <v>0.2424</v>
      </c>
      <c r="T8" s="60">
        <f>MIN($T$6/100*F8,200)</f>
        <v>0.303</v>
      </c>
      <c r="U8" s="60">
        <f>MIN($U$6/100*F8,250)</f>
        <v>0.404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-1.6214475E-5</v>
      </c>
      <c r="AB8" s="64" t="str">
        <f>IF(AA8&gt;=0,AA8,"")</f>
        <v/>
      </c>
      <c r="AC8" s="68">
        <f>IF(AA8&lt;0,AA8,"")</f>
        <v>-1.6214475E-5</v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49.99</v>
      </c>
      <c r="D9" s="73">
        <f>ROUND(C9,2)</f>
        <v>49.99</v>
      </c>
      <c r="E9" s="60">
        <v>297.17</v>
      </c>
      <c r="F9" s="61">
        <v>2.02</v>
      </c>
      <c r="G9" s="74">
        <v>0.01555</v>
      </c>
      <c r="H9" s="63">
        <f>MAX(G9,-0.12*F9)</f>
        <v>0.01555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0.0001155248375</v>
      </c>
      <c r="S9" s="60">
        <f>MIN($S$6/100*F9,150)</f>
        <v>0.2424</v>
      </c>
      <c r="T9" s="60">
        <f>MIN($T$6/100*F9,200)</f>
        <v>0.303</v>
      </c>
      <c r="U9" s="60">
        <f>MIN($U$6/100*F9,250)</f>
        <v>0.404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0.0001155248375</v>
      </c>
      <c r="AB9" s="139">
        <f>IF(AA9&gt;=0,AA9,"")</f>
        <v>0.0001155248375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50.01</v>
      </c>
      <c r="D10" s="73">
        <f>ROUND(C10,2)</f>
        <v>50.01</v>
      </c>
      <c r="E10" s="60">
        <v>210.92</v>
      </c>
      <c r="F10" s="61">
        <v>2.02</v>
      </c>
      <c r="G10" s="74">
        <v>0.01555</v>
      </c>
      <c r="H10" s="63">
        <f>MAX(G10,-0.12*F10)</f>
        <v>0.01555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8.199515E-5</v>
      </c>
      <c r="S10" s="60">
        <f>MIN($S$6/100*F10,150)</f>
        <v>0.2424</v>
      </c>
      <c r="T10" s="60">
        <f>MIN($T$6/100*F10,200)</f>
        <v>0.303</v>
      </c>
      <c r="U10" s="60">
        <f>MIN($U$6/100*F10,250)</f>
        <v>0.404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8.199515E-5</v>
      </c>
      <c r="AB10" s="139">
        <f>IF(AA10&gt;=0,AA10,"")</f>
        <v>8.199515E-5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50.01</v>
      </c>
      <c r="D11" s="73">
        <f>ROUND(C11,2)</f>
        <v>50.01</v>
      </c>
      <c r="E11" s="60">
        <v>210.92</v>
      </c>
      <c r="F11" s="61">
        <v>2.02</v>
      </c>
      <c r="G11" s="74">
        <v>0.01555</v>
      </c>
      <c r="H11" s="63">
        <f>MAX(G11,-0.12*F11)</f>
        <v>0.01555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8.199515E-5</v>
      </c>
      <c r="S11" s="60">
        <f>MIN($S$6/100*F11,150)</f>
        <v>0.2424</v>
      </c>
      <c r="T11" s="60">
        <f>MIN($T$6/100*F11,200)</f>
        <v>0.303</v>
      </c>
      <c r="U11" s="60">
        <f>MIN($U$6/100*F11,250)</f>
        <v>0.404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8.199515E-5</v>
      </c>
      <c r="AB11" s="139">
        <f>IF(AA11&gt;=0,AA11,"")</f>
        <v>8.199515E-5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50.01</v>
      </c>
      <c r="D12" s="73">
        <f>ROUND(C12,2)</f>
        <v>50.01</v>
      </c>
      <c r="E12" s="60">
        <v>210.92</v>
      </c>
      <c r="F12" s="61">
        <v>2.02</v>
      </c>
      <c r="G12" s="74">
        <v>0.01555</v>
      </c>
      <c r="H12" s="63">
        <f>MAX(G12,-0.12*F12)</f>
        <v>0.01555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8.199515E-5</v>
      </c>
      <c r="S12" s="60">
        <f>MIN($S$6/100*F12,150)</f>
        <v>0.2424</v>
      </c>
      <c r="T12" s="60">
        <f>MIN($T$6/100*F12,200)</f>
        <v>0.303</v>
      </c>
      <c r="U12" s="60">
        <f>MIN($U$6/100*F12,250)</f>
        <v>0.404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8.199515E-5</v>
      </c>
      <c r="AB12" s="139">
        <f>IF(AA12&gt;=0,AA12,"")</f>
        <v>8.199515E-5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49.98</v>
      </c>
      <c r="D13" s="73">
        <f>ROUND(C13,2)</f>
        <v>49.98</v>
      </c>
      <c r="E13" s="60">
        <v>330.7</v>
      </c>
      <c r="F13" s="61">
        <v>2.02</v>
      </c>
      <c r="G13" s="74">
        <v>-0.0041</v>
      </c>
      <c r="H13" s="63">
        <f>MAX(G13,-0.12*F13)</f>
        <v>-0.0041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-3.389675E-5</v>
      </c>
      <c r="S13" s="60">
        <f>MIN($S$6/100*F13,150)</f>
        <v>0.2424</v>
      </c>
      <c r="T13" s="60">
        <f>MIN($T$6/100*F13,200)</f>
        <v>0.303</v>
      </c>
      <c r="U13" s="60">
        <f>MIN($U$6/100*F13,250)</f>
        <v>0.404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-3.389675E-5</v>
      </c>
      <c r="AB13" s="139" t="str">
        <f>IF(AA13&gt;=0,AA13,"")</f>
        <v/>
      </c>
      <c r="AC13" s="76">
        <f>IF(AA13&lt;0,AA13,"")</f>
        <v>-3.389675E-5</v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</v>
      </c>
      <c r="D14" s="73">
        <f>ROUND(C14,2)</f>
        <v>50</v>
      </c>
      <c r="E14" s="60">
        <v>263.65</v>
      </c>
      <c r="F14" s="61">
        <v>2.02</v>
      </c>
      <c r="G14" s="74">
        <v>0.01555</v>
      </c>
      <c r="H14" s="63">
        <f>MAX(G14,-0.12*F14)</f>
        <v>0.01555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0.0001024939375</v>
      </c>
      <c r="S14" s="60">
        <f>MIN($S$6/100*F14,150)</f>
        <v>0.2424</v>
      </c>
      <c r="T14" s="60">
        <f>MIN($T$6/100*F14,200)</f>
        <v>0.303</v>
      </c>
      <c r="U14" s="60">
        <f>MIN($U$6/100*F14,250)</f>
        <v>0.404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0.0001024939375</v>
      </c>
      <c r="AB14" s="139">
        <f>IF(AA14&gt;=0,AA14,"")</f>
        <v>0.0001024939375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50.04</v>
      </c>
      <c r="D15" s="73">
        <f>ROUND(C15,2)</f>
        <v>50.04</v>
      </c>
      <c r="E15" s="60">
        <v>52.73</v>
      </c>
      <c r="F15" s="61">
        <v>2.02</v>
      </c>
      <c r="G15" s="74">
        <v>-0.0041</v>
      </c>
      <c r="H15" s="63">
        <f>MAX(G15,-0.12*F15)</f>
        <v>-0.0041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-5.404825E-6</v>
      </c>
      <c r="S15" s="60">
        <f>MIN($S$6/100*F15,150)</f>
        <v>0.2424</v>
      </c>
      <c r="T15" s="60">
        <f>MIN($T$6/100*F15,200)</f>
        <v>0.303</v>
      </c>
      <c r="U15" s="60">
        <f>MIN($U$6/100*F15,250)</f>
        <v>0.404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-5.404825E-6</v>
      </c>
      <c r="AB15" s="139" t="str">
        <f>IF(AA15&gt;=0,AA15,"")</f>
        <v/>
      </c>
      <c r="AC15" s="76">
        <f>IF(AA15&lt;0,AA15,"")</f>
        <v>-5.404825E-6</v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364.22</v>
      </c>
      <c r="F16" s="61">
        <v>2.02</v>
      </c>
      <c r="G16" s="74">
        <v>-0.0041</v>
      </c>
      <c r="H16" s="63">
        <f>MAX(G16,-0.12*F16)</f>
        <v>-0.0041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-3.733255000000001E-5</v>
      </c>
      <c r="S16" s="60">
        <f>MIN($S$6/100*F16,150)</f>
        <v>0.2424</v>
      </c>
      <c r="T16" s="60">
        <f>MIN($T$6/100*F16,200)</f>
        <v>0.303</v>
      </c>
      <c r="U16" s="60">
        <f>MIN($U$6/100*F16,250)</f>
        <v>0.404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-3.733255000000001E-5</v>
      </c>
      <c r="AB16" s="139" t="str">
        <f>IF(AA16&gt;=0,AA16,"")</f>
        <v/>
      </c>
      <c r="AC16" s="76">
        <f>IF(AA16&lt;0,AA16,"")</f>
        <v>-3.733255000000001E-5</v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50.04</v>
      </c>
      <c r="D17" s="73">
        <f>ROUND(C17,2)</f>
        <v>50.04</v>
      </c>
      <c r="E17" s="60">
        <v>52.73</v>
      </c>
      <c r="F17" s="61">
        <v>2.02</v>
      </c>
      <c r="G17" s="74">
        <v>0.01555</v>
      </c>
      <c r="H17" s="63">
        <f>MAX(G17,-0.12*F17)</f>
        <v>0.01555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2.04987875E-5</v>
      </c>
      <c r="S17" s="60">
        <f>MIN($S$6/100*F17,150)</f>
        <v>0.2424</v>
      </c>
      <c r="T17" s="60">
        <f>MIN($T$6/100*F17,200)</f>
        <v>0.303</v>
      </c>
      <c r="U17" s="60">
        <f>MIN($U$6/100*F17,250)</f>
        <v>0.404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2.04987875E-5</v>
      </c>
      <c r="AB17" s="139">
        <f>IF(AA17&gt;=0,AA17,"")</f>
        <v>2.04987875E-5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210.92</v>
      </c>
      <c r="F18" s="61">
        <v>2.02</v>
      </c>
      <c r="G18" s="74">
        <v>-0.0041</v>
      </c>
      <c r="H18" s="63">
        <f>MAX(G18,-0.12*F18)</f>
        <v>-0.0041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-2.16193E-5</v>
      </c>
      <c r="S18" s="60">
        <f>MIN($S$6/100*F18,150)</f>
        <v>0.2424</v>
      </c>
      <c r="T18" s="60">
        <f>MIN($T$6/100*F18,200)</f>
        <v>0.303</v>
      </c>
      <c r="U18" s="60">
        <f>MIN($U$6/100*F18,250)</f>
        <v>0.404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-2.16193E-5</v>
      </c>
      <c r="AB18" s="139" t="str">
        <f>IF(AA18&gt;=0,AA18,"")</f>
        <v/>
      </c>
      <c r="AC18" s="76">
        <f>IF(AA18&lt;0,AA18,"")</f>
        <v>-2.16193E-5</v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</v>
      </c>
      <c r="D19" s="73">
        <f>ROUND(C19,2)</f>
        <v>50</v>
      </c>
      <c r="E19" s="60">
        <v>263.65</v>
      </c>
      <c r="F19" s="61">
        <v>2.02</v>
      </c>
      <c r="G19" s="74">
        <v>-0.0041</v>
      </c>
      <c r="H19" s="63">
        <f>MAX(G19,-0.12*F19)</f>
        <v>-0.0041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-2.7024125E-5</v>
      </c>
      <c r="S19" s="60">
        <f>MIN($S$6/100*F19,150)</f>
        <v>0.2424</v>
      </c>
      <c r="T19" s="60">
        <f>MIN($T$6/100*F19,200)</f>
        <v>0.303</v>
      </c>
      <c r="U19" s="60">
        <f>MIN($U$6/100*F19,250)</f>
        <v>0.404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-2.7024125E-5</v>
      </c>
      <c r="AB19" s="139" t="str">
        <f>IF(AA19&gt;=0,AA19,"")</f>
        <v/>
      </c>
      <c r="AC19" s="76">
        <f>IF(AA19&lt;0,AA19,"")</f>
        <v>-2.7024125E-5</v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50.02</v>
      </c>
      <c r="D20" s="73">
        <f>ROUND(C20,2)</f>
        <v>50.02</v>
      </c>
      <c r="E20" s="60">
        <v>158.19</v>
      </c>
      <c r="F20" s="61">
        <v>1.92</v>
      </c>
      <c r="G20" s="74">
        <v>0.0138</v>
      </c>
      <c r="H20" s="63">
        <f>MAX(G20,-0.12*F20)</f>
        <v>0.0138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5.457555E-5</v>
      </c>
      <c r="S20" s="60">
        <f>MIN($S$6/100*F20,150)</f>
        <v>0.2304</v>
      </c>
      <c r="T20" s="60">
        <f>MIN($T$6/100*F20,200)</f>
        <v>0.288</v>
      </c>
      <c r="U20" s="60">
        <f>MIN($U$6/100*F20,250)</f>
        <v>0.384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5.457555E-5</v>
      </c>
      <c r="AB20" s="139">
        <f>IF(AA20&gt;=0,AA20,"")</f>
        <v>5.457555E-5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50.06</v>
      </c>
      <c r="D21" s="73">
        <f>ROUND(C21,2)</f>
        <v>50.06</v>
      </c>
      <c r="E21" s="60">
        <v>0</v>
      </c>
      <c r="F21" s="61">
        <v>1.92</v>
      </c>
      <c r="G21" s="74">
        <v>-0.00585</v>
      </c>
      <c r="H21" s="63">
        <f>MAX(G21,-0.12*F21)</f>
        <v>-0.00585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-0</v>
      </c>
      <c r="S21" s="60">
        <f>MIN($S$6/100*F21,150)</f>
        <v>0.2304</v>
      </c>
      <c r="T21" s="60">
        <f>MIN($T$6/100*F21,200)</f>
        <v>0.288</v>
      </c>
      <c r="U21" s="60">
        <f>MIN($U$6/100*F21,250)</f>
        <v>0.384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263.65</v>
      </c>
      <c r="F22" s="61">
        <v>1.92</v>
      </c>
      <c r="G22" s="74">
        <v>0.0138</v>
      </c>
      <c r="H22" s="63">
        <f>MAX(G22,-0.12*F22)</f>
        <v>0.0138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9.095925E-5</v>
      </c>
      <c r="S22" s="60">
        <f>MIN($S$6/100*F22,150)</f>
        <v>0.2304</v>
      </c>
      <c r="T22" s="60">
        <f>MIN($T$6/100*F22,200)</f>
        <v>0.288</v>
      </c>
      <c r="U22" s="60">
        <f>MIN($U$6/100*F22,250)</f>
        <v>0.384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9.095925E-5</v>
      </c>
      <c r="AB22" s="139">
        <f>IF(AA22&gt;=0,AA22,"")</f>
        <v>9.095925E-5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50.04</v>
      </c>
      <c r="D23" s="73">
        <f>ROUND(C23,2)</f>
        <v>50.04</v>
      </c>
      <c r="E23" s="60">
        <v>52.73</v>
      </c>
      <c r="F23" s="61">
        <v>1.92</v>
      </c>
      <c r="G23" s="74">
        <v>-0.00585</v>
      </c>
      <c r="H23" s="63">
        <f>MAX(G23,-0.12*F23)</f>
        <v>-0.00585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-7.7117625E-6</v>
      </c>
      <c r="S23" s="60">
        <f>MIN($S$6/100*F23,150)</f>
        <v>0.2304</v>
      </c>
      <c r="T23" s="60">
        <f>MIN($T$6/100*F23,200)</f>
        <v>0.288</v>
      </c>
      <c r="U23" s="60">
        <f>MIN($U$6/100*F23,250)</f>
        <v>0.384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-7.7117625E-6</v>
      </c>
      <c r="AB23" s="139" t="str">
        <f>IF(AA23&gt;=0,AA23,"")</f>
        <v/>
      </c>
      <c r="AC23" s="76">
        <f>IF(AA23&lt;0,AA23,"")</f>
        <v>-7.7117625E-6</v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50.03</v>
      </c>
      <c r="D24" s="73">
        <f>ROUND(C24,2)</f>
        <v>50.03</v>
      </c>
      <c r="E24" s="60">
        <v>105.46</v>
      </c>
      <c r="F24" s="61">
        <v>1.92</v>
      </c>
      <c r="G24" s="74">
        <v>0.0138</v>
      </c>
      <c r="H24" s="63">
        <f>MAX(G24,-0.12*F24)</f>
        <v>0.0138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3.63837E-5</v>
      </c>
      <c r="S24" s="60">
        <f>MIN($S$6/100*F24,150)</f>
        <v>0.2304</v>
      </c>
      <c r="T24" s="60">
        <f>MIN($T$6/100*F24,200)</f>
        <v>0.288</v>
      </c>
      <c r="U24" s="60">
        <f>MIN($U$6/100*F24,250)</f>
        <v>0.384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3.63837E-5</v>
      </c>
      <c r="AB24" s="139">
        <f>IF(AA24&gt;=0,AA24,"")</f>
        <v>3.63837E-5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50.04</v>
      </c>
      <c r="D25" s="73">
        <f>ROUND(C25,2)</f>
        <v>50.04</v>
      </c>
      <c r="E25" s="60">
        <v>52.73</v>
      </c>
      <c r="F25" s="61">
        <v>1.92</v>
      </c>
      <c r="G25" s="74">
        <v>-0.00585</v>
      </c>
      <c r="H25" s="63">
        <f>MAX(G25,-0.12*F25)</f>
        <v>-0.00585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-7.7117625E-6</v>
      </c>
      <c r="S25" s="60">
        <f>MIN($S$6/100*F25,150)</f>
        <v>0.2304</v>
      </c>
      <c r="T25" s="60">
        <f>MIN($T$6/100*F25,200)</f>
        <v>0.288</v>
      </c>
      <c r="U25" s="60">
        <f>MIN($U$6/100*F25,250)</f>
        <v>0.384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-7.7117625E-6</v>
      </c>
      <c r="AB25" s="139" t="str">
        <f>IF(AA25&gt;=0,AA25,"")</f>
        <v/>
      </c>
      <c r="AC25" s="76">
        <f>IF(AA25&lt;0,AA25,"")</f>
        <v>-7.7117625E-6</v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50.02</v>
      </c>
      <c r="D26" s="73">
        <f>ROUND(C26,2)</f>
        <v>50.02</v>
      </c>
      <c r="E26" s="60">
        <v>158.19</v>
      </c>
      <c r="F26" s="61">
        <v>1.92</v>
      </c>
      <c r="G26" s="74">
        <v>0.0138</v>
      </c>
      <c r="H26" s="63">
        <f>MAX(G26,-0.12*F26)</f>
        <v>0.0138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5.457555E-5</v>
      </c>
      <c r="S26" s="60">
        <f>MIN($S$6/100*F26,150)</f>
        <v>0.2304</v>
      </c>
      <c r="T26" s="60">
        <f>MIN($T$6/100*F26,200)</f>
        <v>0.288</v>
      </c>
      <c r="U26" s="60">
        <f>MIN($U$6/100*F26,250)</f>
        <v>0.384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5.457555E-5</v>
      </c>
      <c r="AB26" s="139">
        <f>IF(AA26&gt;=0,AA26,"")</f>
        <v>5.457555E-5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50.04</v>
      </c>
      <c r="D27" s="73">
        <f>ROUND(C27,2)</f>
        <v>50.04</v>
      </c>
      <c r="E27" s="60">
        <v>52.73</v>
      </c>
      <c r="F27" s="61">
        <v>1.92</v>
      </c>
      <c r="G27" s="74">
        <v>-0.00585</v>
      </c>
      <c r="H27" s="63">
        <f>MAX(G27,-0.12*F27)</f>
        <v>-0.00585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-7.7117625E-6</v>
      </c>
      <c r="S27" s="60">
        <f>MIN($S$6/100*F27,150)</f>
        <v>0.2304</v>
      </c>
      <c r="T27" s="60">
        <f>MIN($T$6/100*F27,200)</f>
        <v>0.288</v>
      </c>
      <c r="U27" s="60">
        <f>MIN($U$6/100*F27,250)</f>
        <v>0.384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-7.7117625E-6</v>
      </c>
      <c r="AB27" s="139" t="str">
        <f>IF(AA27&gt;=0,AA27,"")</f>
        <v/>
      </c>
      <c r="AC27" s="76">
        <f>IF(AA27&lt;0,AA27,"")</f>
        <v>-7.7117625E-6</v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50.01</v>
      </c>
      <c r="D28" s="73">
        <f>ROUND(C28,2)</f>
        <v>50.01</v>
      </c>
      <c r="E28" s="60">
        <v>210.92</v>
      </c>
      <c r="F28" s="61">
        <v>1.92</v>
      </c>
      <c r="G28" s="74">
        <v>-0.00585</v>
      </c>
      <c r="H28" s="63">
        <f>MAX(G28,-0.12*F28)</f>
        <v>-0.00585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-3.084705E-5</v>
      </c>
      <c r="S28" s="60">
        <f>MIN($S$6/100*F28,150)</f>
        <v>0.2304</v>
      </c>
      <c r="T28" s="60">
        <f>MIN($T$6/100*F28,200)</f>
        <v>0.288</v>
      </c>
      <c r="U28" s="60">
        <f>MIN($U$6/100*F28,250)</f>
        <v>0.384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-3.084705E-5</v>
      </c>
      <c r="AB28" s="139" t="str">
        <f>IF(AA28&gt;=0,AA28,"")</f>
        <v/>
      </c>
      <c r="AC28" s="76">
        <f>IF(AA28&lt;0,AA28,"")</f>
        <v>-3.084705E-5</v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</v>
      </c>
      <c r="D29" s="73">
        <f>ROUND(C29,2)</f>
        <v>50</v>
      </c>
      <c r="E29" s="60">
        <v>263.65</v>
      </c>
      <c r="F29" s="61">
        <v>1.92</v>
      </c>
      <c r="G29" s="74">
        <v>0.0138</v>
      </c>
      <c r="H29" s="63">
        <f>MAX(G29,-0.12*F29)</f>
        <v>0.0138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9.095925E-5</v>
      </c>
      <c r="S29" s="60">
        <f>MIN($S$6/100*F29,150)</f>
        <v>0.2304</v>
      </c>
      <c r="T29" s="60">
        <f>MIN($T$6/100*F29,200)</f>
        <v>0.288</v>
      </c>
      <c r="U29" s="60">
        <f>MIN($U$6/100*F29,250)</f>
        <v>0.384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9.095925E-5</v>
      </c>
      <c r="AB29" s="139">
        <f>IF(AA29&gt;=0,AA29,"")</f>
        <v>9.095925E-5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50.06</v>
      </c>
      <c r="D30" s="73">
        <f>ROUND(C30,2)</f>
        <v>50.06</v>
      </c>
      <c r="E30" s="60">
        <v>0</v>
      </c>
      <c r="F30" s="61">
        <v>1.92</v>
      </c>
      <c r="G30" s="74">
        <v>-0.00585</v>
      </c>
      <c r="H30" s="63">
        <f>MAX(G30,-0.12*F30)</f>
        <v>-0.00585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-0</v>
      </c>
      <c r="S30" s="60">
        <f>MIN($S$6/100*F30,150)</f>
        <v>0.2304</v>
      </c>
      <c r="T30" s="60">
        <f>MIN($T$6/100*F30,200)</f>
        <v>0.288</v>
      </c>
      <c r="U30" s="60">
        <f>MIN($U$6/100*F30,250)</f>
        <v>0.384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50.1</v>
      </c>
      <c r="D31" s="73">
        <f>ROUND(C31,2)</f>
        <v>50.1</v>
      </c>
      <c r="E31" s="60">
        <v>0</v>
      </c>
      <c r="F31" s="61">
        <v>1.92</v>
      </c>
      <c r="G31" s="74">
        <v>-0.00585</v>
      </c>
      <c r="H31" s="63">
        <f>MAX(G31,-0.12*F31)</f>
        <v>-0.00585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-0</v>
      </c>
      <c r="S31" s="60">
        <f>MIN($S$6/100*F31,150)</f>
        <v>0.2304</v>
      </c>
      <c r="T31" s="60">
        <f>MIN($T$6/100*F31,200)</f>
        <v>0.288</v>
      </c>
      <c r="U31" s="60">
        <f>MIN($U$6/100*F31,250)</f>
        <v>0.384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3.8559105E-5</v>
      </c>
      <c r="AA31" s="67">
        <f>R31+Y31+Z31</f>
        <v>3.8559105E-5</v>
      </c>
      <c r="AB31" s="139">
        <f>IF(AA31&gt;=0,AA31,"")</f>
        <v>3.8559105E-5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50.05</v>
      </c>
      <c r="D32" s="73">
        <f>ROUND(C32,2)</f>
        <v>50.05</v>
      </c>
      <c r="E32" s="60">
        <v>0</v>
      </c>
      <c r="F32" s="61">
        <v>1.92</v>
      </c>
      <c r="G32" s="74">
        <v>-0.00585</v>
      </c>
      <c r="H32" s="63">
        <f>MAX(G32,-0.12*F32)</f>
        <v>-0.00585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-0</v>
      </c>
      <c r="S32" s="60">
        <f>MIN($S$6/100*F32,150)</f>
        <v>0.2304</v>
      </c>
      <c r="T32" s="60">
        <f>MIN($T$6/100*F32,200)</f>
        <v>0.288</v>
      </c>
      <c r="U32" s="60">
        <f>MIN($U$6/100*F32,250)</f>
        <v>0.384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</v>
      </c>
      <c r="D33" s="73">
        <f>ROUND(C33,2)</f>
        <v>50</v>
      </c>
      <c r="E33" s="60">
        <v>263.65</v>
      </c>
      <c r="F33" s="61">
        <v>1.92</v>
      </c>
      <c r="G33" s="74">
        <v>0.0138</v>
      </c>
      <c r="H33" s="63">
        <f>MAX(G33,-0.12*F33)</f>
        <v>0.0138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9.095925E-5</v>
      </c>
      <c r="S33" s="60">
        <f>MIN($S$6/100*F33,150)</f>
        <v>0.2304</v>
      </c>
      <c r="T33" s="60">
        <f>MIN($T$6/100*F33,200)</f>
        <v>0.288</v>
      </c>
      <c r="U33" s="60">
        <f>MIN($U$6/100*F33,250)</f>
        <v>0.384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9.095925E-5</v>
      </c>
      <c r="AB33" s="139">
        <f>IF(AA33&gt;=0,AA33,"")</f>
        <v>9.095925E-5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49.97</v>
      </c>
      <c r="D34" s="73">
        <f>ROUND(C34,2)</f>
        <v>49.97</v>
      </c>
      <c r="E34" s="60">
        <v>364.22</v>
      </c>
      <c r="F34" s="61">
        <v>1.92</v>
      </c>
      <c r="G34" s="74">
        <v>-0.00585</v>
      </c>
      <c r="H34" s="63">
        <f>MAX(G34,-0.12*F34)</f>
        <v>-0.00585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-5.326717500000001E-5</v>
      </c>
      <c r="S34" s="60">
        <f>MIN($S$6/100*F34,150)</f>
        <v>0.2304</v>
      </c>
      <c r="T34" s="60">
        <f>MIN($T$6/100*F34,200)</f>
        <v>0.288</v>
      </c>
      <c r="U34" s="60">
        <f>MIN($U$6/100*F34,250)</f>
        <v>0.384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-5.326717500000001E-5</v>
      </c>
      <c r="AB34" s="139" t="str">
        <f>IF(AA34&gt;=0,AA34,"")</f>
        <v/>
      </c>
      <c r="AC34" s="76">
        <f>IF(AA34&lt;0,AA34,"")</f>
        <v>-5.326717500000001E-5</v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49.94</v>
      </c>
      <c r="D35" s="73">
        <f>ROUND(C35,2)</f>
        <v>49.94</v>
      </c>
      <c r="E35" s="60">
        <v>464.78</v>
      </c>
      <c r="F35" s="61">
        <v>1.92</v>
      </c>
      <c r="G35" s="74">
        <v>-0.00585</v>
      </c>
      <c r="H35" s="63">
        <f>MAX(G35,-0.12*F35)</f>
        <v>-0.00585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-6.7974075E-5</v>
      </c>
      <c r="S35" s="60">
        <f>MIN($S$6/100*F35,150)</f>
        <v>0.2304</v>
      </c>
      <c r="T35" s="60">
        <f>MIN($T$6/100*F35,200)</f>
        <v>0.288</v>
      </c>
      <c r="U35" s="60">
        <f>MIN($U$6/100*F35,250)</f>
        <v>0.384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-6.7974075E-5</v>
      </c>
      <c r="AB35" s="139" t="str">
        <f>IF(AA35&gt;=0,AA35,"")</f>
        <v/>
      </c>
      <c r="AC35" s="76">
        <f>IF(AA35&lt;0,AA35,"")</f>
        <v>-6.7974075E-5</v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49.93</v>
      </c>
      <c r="D36" s="73">
        <f>ROUND(C36,2)</f>
        <v>49.93</v>
      </c>
      <c r="E36" s="60">
        <v>498.3</v>
      </c>
      <c r="F36" s="61">
        <v>1.92</v>
      </c>
      <c r="G36" s="74">
        <v>-0.00585</v>
      </c>
      <c r="H36" s="63">
        <f>MAX(G36,-0.12*F36)</f>
        <v>-0.00585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-7.2876375E-5</v>
      </c>
      <c r="S36" s="60">
        <f>MIN($S$6/100*F36,150)</f>
        <v>0.2304</v>
      </c>
      <c r="T36" s="60">
        <f>MIN($T$6/100*F36,200)</f>
        <v>0.288</v>
      </c>
      <c r="U36" s="60">
        <f>MIN($U$6/100*F36,250)</f>
        <v>0.384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-7.2876375E-5</v>
      </c>
      <c r="AB36" s="139" t="str">
        <f>IF(AA36&gt;=0,AA36,"")</f>
        <v/>
      </c>
      <c r="AC36" s="76">
        <f>IF(AA36&lt;0,AA36,"")</f>
        <v>-7.2876375E-5</v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49.93</v>
      </c>
      <c r="D37" s="73">
        <f>ROUND(C37,2)</f>
        <v>49.93</v>
      </c>
      <c r="E37" s="60">
        <v>498.3</v>
      </c>
      <c r="F37" s="61">
        <v>1.92</v>
      </c>
      <c r="G37" s="74">
        <v>-0.00585</v>
      </c>
      <c r="H37" s="63">
        <f>MAX(G37,-0.12*F37)</f>
        <v>-0.00585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-7.2876375E-5</v>
      </c>
      <c r="S37" s="60">
        <f>MIN($S$6/100*F37,150)</f>
        <v>0.2304</v>
      </c>
      <c r="T37" s="60">
        <f>MIN($T$6/100*F37,200)</f>
        <v>0.288</v>
      </c>
      <c r="U37" s="60">
        <f>MIN($U$6/100*F37,250)</f>
        <v>0.384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-7.2876375E-5</v>
      </c>
      <c r="AB37" s="139" t="str">
        <f>IF(AA37&gt;=0,AA37,"")</f>
        <v/>
      </c>
      <c r="AC37" s="76">
        <f>IF(AA37&lt;0,AA37,"")</f>
        <v>-7.2876375E-5</v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49.99</v>
      </c>
      <c r="D38" s="73">
        <f>ROUND(C38,2)</f>
        <v>49.99</v>
      </c>
      <c r="E38" s="60">
        <v>297.17</v>
      </c>
      <c r="F38" s="61">
        <v>1.92</v>
      </c>
      <c r="G38" s="74">
        <v>0.0138</v>
      </c>
      <c r="H38" s="63">
        <f>MAX(G38,-0.12*F38)</f>
        <v>0.0138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0.00010252365</v>
      </c>
      <c r="S38" s="60">
        <f>MIN($S$6/100*F38,150)</f>
        <v>0.2304</v>
      </c>
      <c r="T38" s="60">
        <f>MIN($T$6/100*F38,200)</f>
        <v>0.288</v>
      </c>
      <c r="U38" s="60">
        <f>MIN($U$6/100*F38,250)</f>
        <v>0.384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0.00010252365</v>
      </c>
      <c r="AB38" s="139">
        <f>IF(AA38&gt;=0,AA38,"")</f>
        <v>0.00010252365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105.46</v>
      </c>
      <c r="F39" s="61">
        <v>1.92</v>
      </c>
      <c r="G39" s="74">
        <v>-0.00585</v>
      </c>
      <c r="H39" s="63">
        <f>MAX(G39,-0.12*F39)</f>
        <v>-0.00585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-1.5423525E-5</v>
      </c>
      <c r="S39" s="60">
        <f>MIN($S$6/100*F39,150)</f>
        <v>0.2304</v>
      </c>
      <c r="T39" s="60">
        <f>MIN($T$6/100*F39,200)</f>
        <v>0.288</v>
      </c>
      <c r="U39" s="60">
        <f>MIN($U$6/100*F39,250)</f>
        <v>0.384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-1.5423525E-5</v>
      </c>
      <c r="AB39" s="139" t="str">
        <f>IF(AA39&gt;=0,AA39,"")</f>
        <v/>
      </c>
      <c r="AC39" s="76">
        <f>IF(AA39&lt;0,AA39,"")</f>
        <v>-1.5423525E-5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49.99</v>
      </c>
      <c r="D40" s="73">
        <f>ROUND(C40,2)</f>
        <v>49.99</v>
      </c>
      <c r="E40" s="60">
        <v>297.17</v>
      </c>
      <c r="F40" s="61">
        <v>1.92</v>
      </c>
      <c r="G40" s="74">
        <v>0.0138</v>
      </c>
      <c r="H40" s="63">
        <f>MAX(G40,-0.12*F40)</f>
        <v>0.0138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0.00010252365</v>
      </c>
      <c r="S40" s="60">
        <f>MIN($S$6/100*F40,150)</f>
        <v>0.2304</v>
      </c>
      <c r="T40" s="60">
        <f>MIN($T$6/100*F40,200)</f>
        <v>0.288</v>
      </c>
      <c r="U40" s="60">
        <f>MIN($U$6/100*F40,250)</f>
        <v>0.384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0.00010252365</v>
      </c>
      <c r="AB40" s="139">
        <f>IF(AA40&gt;=0,AA40,"")</f>
        <v>0.00010252365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49.98</v>
      </c>
      <c r="D41" s="73">
        <f>ROUND(C41,2)</f>
        <v>49.98</v>
      </c>
      <c r="E41" s="60">
        <v>330.7</v>
      </c>
      <c r="F41" s="61">
        <v>1.92</v>
      </c>
      <c r="G41" s="74">
        <v>0.0138</v>
      </c>
      <c r="H41" s="63">
        <f>MAX(G41,-0.12*F41)</f>
        <v>0.0138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0.0001140915</v>
      </c>
      <c r="S41" s="60">
        <f>MIN($S$6/100*F41,150)</f>
        <v>0.2304</v>
      </c>
      <c r="T41" s="60">
        <f>MIN($T$6/100*F41,200)</f>
        <v>0.288</v>
      </c>
      <c r="U41" s="60">
        <f>MIN($U$6/100*F41,250)</f>
        <v>0.384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0.0001140915</v>
      </c>
      <c r="AB41" s="139">
        <f>IF(AA41&gt;=0,AA41,"")</f>
        <v>0.0001140915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158.19</v>
      </c>
      <c r="F42" s="61">
        <v>1.92</v>
      </c>
      <c r="G42" s="74">
        <v>0.0138</v>
      </c>
      <c r="H42" s="63">
        <f>MAX(G42,-0.12*F42)</f>
        <v>0.0138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5.457555E-5</v>
      </c>
      <c r="S42" s="60">
        <f>MIN($S$6/100*F42,150)</f>
        <v>0.2304</v>
      </c>
      <c r="T42" s="60">
        <f>MIN($T$6/100*F42,200)</f>
        <v>0.288</v>
      </c>
      <c r="U42" s="60">
        <f>MIN($U$6/100*F42,250)</f>
        <v>0.384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5.457555E-5</v>
      </c>
      <c r="AB42" s="139">
        <f>IF(AA42&gt;=0,AA42,"")</f>
        <v>5.457555E-5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49.91</v>
      </c>
      <c r="D43" s="73">
        <f>ROUND(C43,2)</f>
        <v>49.91</v>
      </c>
      <c r="E43" s="60">
        <v>565.35</v>
      </c>
      <c r="F43" s="61">
        <v>1.92</v>
      </c>
      <c r="G43" s="74">
        <v>-0.00585</v>
      </c>
      <c r="H43" s="63">
        <f>MAX(G43,-0.12*F43)</f>
        <v>-0.00585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-8.268243750000001E-5</v>
      </c>
      <c r="S43" s="60">
        <f>MIN($S$6/100*F43,150)</f>
        <v>0.2304</v>
      </c>
      <c r="T43" s="60">
        <f>MIN($T$6/100*F43,200)</f>
        <v>0.288</v>
      </c>
      <c r="U43" s="60">
        <f>MIN($U$6/100*F43,250)</f>
        <v>0.384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-8.268243750000001E-5</v>
      </c>
      <c r="AB43" s="139" t="str">
        <f>IF(AA43&gt;=0,AA43,"")</f>
        <v/>
      </c>
      <c r="AC43" s="76">
        <f>IF(AA43&lt;0,AA43,"")</f>
        <v>-8.268243750000001E-5</v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49.88</v>
      </c>
      <c r="D44" s="73">
        <f>ROUND(C44,2)</f>
        <v>49.88</v>
      </c>
      <c r="E44" s="60">
        <v>665.91</v>
      </c>
      <c r="F44" s="61">
        <v>1.92</v>
      </c>
      <c r="G44" s="74">
        <v>0.0138</v>
      </c>
      <c r="H44" s="63">
        <f>MAX(G44,-0.12*F44)</f>
        <v>0.0138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0.00022973895</v>
      </c>
      <c r="S44" s="60">
        <f>MIN($S$6/100*F44,150)</f>
        <v>0.2304</v>
      </c>
      <c r="T44" s="60">
        <f>MIN($T$6/100*F44,200)</f>
        <v>0.288</v>
      </c>
      <c r="U44" s="60">
        <f>MIN($U$6/100*F44,250)</f>
        <v>0.384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0.00022973895</v>
      </c>
      <c r="AB44" s="139">
        <f>IF(AA44&gt;=0,AA44,"")</f>
        <v>0.00022973895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50.01</v>
      </c>
      <c r="D45" s="73">
        <f>ROUND(C45,2)</f>
        <v>50.01</v>
      </c>
      <c r="E45" s="60">
        <v>210.92</v>
      </c>
      <c r="F45" s="61">
        <v>1.92</v>
      </c>
      <c r="G45" s="74">
        <v>-0.00585</v>
      </c>
      <c r="H45" s="63">
        <f>MAX(G45,-0.12*F45)</f>
        <v>-0.00585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-3.084705E-5</v>
      </c>
      <c r="S45" s="60">
        <f>MIN($S$6/100*F45,150)</f>
        <v>0.2304</v>
      </c>
      <c r="T45" s="60">
        <f>MIN($T$6/100*F45,200)</f>
        <v>0.288</v>
      </c>
      <c r="U45" s="60">
        <f>MIN($U$6/100*F45,250)</f>
        <v>0.384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-3.084705E-5</v>
      </c>
      <c r="AB45" s="139" t="str">
        <f>IF(AA45&gt;=0,AA45,"")</f>
        <v/>
      </c>
      <c r="AC45" s="76">
        <f>IF(AA45&lt;0,AA45,"")</f>
        <v>-3.084705E-5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50.04</v>
      </c>
      <c r="D46" s="73">
        <f>ROUND(C46,2)</f>
        <v>50.04</v>
      </c>
      <c r="E46" s="60">
        <v>52.73</v>
      </c>
      <c r="F46" s="61">
        <v>1.92</v>
      </c>
      <c r="G46" s="74">
        <v>0.0138</v>
      </c>
      <c r="H46" s="63">
        <f>MAX(G46,-0.12*F46)</f>
        <v>0.0138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1.819185E-5</v>
      </c>
      <c r="S46" s="60">
        <f>MIN($S$6/100*F46,150)</f>
        <v>0.2304</v>
      </c>
      <c r="T46" s="60">
        <f>MIN($T$6/100*F46,200)</f>
        <v>0.288</v>
      </c>
      <c r="U46" s="60">
        <f>MIN($U$6/100*F46,250)</f>
        <v>0.384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1.819185E-5</v>
      </c>
      <c r="AB46" s="139">
        <f>IF(AA46&gt;=0,AA46,"")</f>
        <v>1.819185E-5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50.07</v>
      </c>
      <c r="D47" s="73">
        <f>ROUND(C47,2)</f>
        <v>50.07</v>
      </c>
      <c r="E47" s="60">
        <v>0</v>
      </c>
      <c r="F47" s="61">
        <v>1.92</v>
      </c>
      <c r="G47" s="74">
        <v>0.0138</v>
      </c>
      <c r="H47" s="63">
        <f>MAX(G47,-0.12*F47)</f>
        <v>0.0138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0.2304</v>
      </c>
      <c r="T47" s="60">
        <f>MIN($T$6/100*F47,200)</f>
        <v>0.288</v>
      </c>
      <c r="U47" s="60">
        <f>MIN($U$6/100*F47,250)</f>
        <v>0.384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297.17</v>
      </c>
      <c r="F48" s="61">
        <v>1.92</v>
      </c>
      <c r="G48" s="74">
        <v>-0.00585</v>
      </c>
      <c r="H48" s="63">
        <f>MAX(G48,-0.12*F48)</f>
        <v>-0.00585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-4.346111250000001E-5</v>
      </c>
      <c r="S48" s="60">
        <f>MIN($S$6/100*F48,150)</f>
        <v>0.2304</v>
      </c>
      <c r="T48" s="60">
        <f>MIN($T$6/100*F48,200)</f>
        <v>0.288</v>
      </c>
      <c r="U48" s="60">
        <f>MIN($U$6/100*F48,250)</f>
        <v>0.384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-4.346111250000001E-5</v>
      </c>
      <c r="AB48" s="139" t="str">
        <f>IF(AA48&gt;=0,AA48,"")</f>
        <v/>
      </c>
      <c r="AC48" s="76">
        <f>IF(AA48&lt;0,AA48,"")</f>
        <v>-4.346111250000001E-5</v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49.96</v>
      </c>
      <c r="D49" s="73">
        <f>ROUND(C49,2)</f>
        <v>49.96</v>
      </c>
      <c r="E49" s="60">
        <v>397.74</v>
      </c>
      <c r="F49" s="61">
        <v>1.92</v>
      </c>
      <c r="G49" s="74">
        <v>0.0138</v>
      </c>
      <c r="H49" s="63">
        <f>MAX(G49,-0.12*F49)</f>
        <v>0.0138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0.0001372203</v>
      </c>
      <c r="S49" s="60">
        <f>MIN($S$6/100*F49,150)</f>
        <v>0.2304</v>
      </c>
      <c r="T49" s="60">
        <f>MIN($T$6/100*F49,200)</f>
        <v>0.288</v>
      </c>
      <c r="U49" s="60">
        <f>MIN($U$6/100*F49,250)</f>
        <v>0.384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0.0001372203</v>
      </c>
      <c r="AB49" s="139">
        <f>IF(AA49&gt;=0,AA49,"")</f>
        <v>0.0001372203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210.92</v>
      </c>
      <c r="F50" s="61">
        <v>1.92</v>
      </c>
      <c r="G50" s="74">
        <v>0.0138</v>
      </c>
      <c r="H50" s="63">
        <f>MAX(G50,-0.12*F50)</f>
        <v>0.0138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7.276739999999999E-5</v>
      </c>
      <c r="S50" s="60">
        <f>MIN($S$6/100*F50,150)</f>
        <v>0.2304</v>
      </c>
      <c r="T50" s="60">
        <f>MIN($T$6/100*F50,200)</f>
        <v>0.288</v>
      </c>
      <c r="U50" s="60">
        <f>MIN($U$6/100*F50,250)</f>
        <v>0.384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7.276739999999999E-5</v>
      </c>
      <c r="AB50" s="139">
        <f>IF(AA50&gt;=0,AA50,"")</f>
        <v>7.276739999999999E-5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50.03</v>
      </c>
      <c r="D51" s="73">
        <f>ROUND(C51,2)</f>
        <v>50.03</v>
      </c>
      <c r="E51" s="60">
        <v>105.46</v>
      </c>
      <c r="F51" s="61">
        <v>1.92</v>
      </c>
      <c r="G51" s="74">
        <v>-0.00585</v>
      </c>
      <c r="H51" s="63">
        <f>MAX(G51,-0.12*F51)</f>
        <v>-0.00585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-1.5423525E-5</v>
      </c>
      <c r="S51" s="60">
        <f>MIN($S$6/100*F51,150)</f>
        <v>0.2304</v>
      </c>
      <c r="T51" s="60">
        <f>MIN($T$6/100*F51,200)</f>
        <v>0.288</v>
      </c>
      <c r="U51" s="60">
        <f>MIN($U$6/100*F51,250)</f>
        <v>0.384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-1.5423525E-5</v>
      </c>
      <c r="AB51" s="139" t="str">
        <f>IF(AA51&gt;=0,AA51,"")</f>
        <v/>
      </c>
      <c r="AC51" s="76">
        <f>IF(AA51&lt;0,AA51,"")</f>
        <v>-1.5423525E-5</v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50.02</v>
      </c>
      <c r="D52" s="73">
        <f>ROUND(C52,2)</f>
        <v>50.02</v>
      </c>
      <c r="E52" s="60">
        <v>158.19</v>
      </c>
      <c r="F52" s="61">
        <v>1.92</v>
      </c>
      <c r="G52" s="74">
        <v>0.0138</v>
      </c>
      <c r="H52" s="63">
        <f>MAX(G52,-0.12*F52)</f>
        <v>0.0138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5.457555E-5</v>
      </c>
      <c r="S52" s="60">
        <f>MIN($S$6/100*F52,150)</f>
        <v>0.2304</v>
      </c>
      <c r="T52" s="60">
        <f>MIN($T$6/100*F52,200)</f>
        <v>0.288</v>
      </c>
      <c r="U52" s="60">
        <f>MIN($U$6/100*F52,250)</f>
        <v>0.384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5.457555E-5</v>
      </c>
      <c r="AB52" s="139">
        <f>IF(AA52&gt;=0,AA52,"")</f>
        <v>5.457555E-5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50.01</v>
      </c>
      <c r="D53" s="73">
        <f>ROUND(C53,2)</f>
        <v>50.01</v>
      </c>
      <c r="E53" s="60">
        <v>210.92</v>
      </c>
      <c r="F53" s="61">
        <v>1.92</v>
      </c>
      <c r="G53" s="74">
        <v>0.0138</v>
      </c>
      <c r="H53" s="63">
        <f>MAX(G53,-0.12*F53)</f>
        <v>0.0138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7.276739999999999E-5</v>
      </c>
      <c r="S53" s="60">
        <f>MIN($S$6/100*F53,150)</f>
        <v>0.2304</v>
      </c>
      <c r="T53" s="60">
        <f>MIN($T$6/100*F53,200)</f>
        <v>0.288</v>
      </c>
      <c r="U53" s="60">
        <f>MIN($U$6/100*F53,250)</f>
        <v>0.384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7.276739999999999E-5</v>
      </c>
      <c r="AB53" s="139">
        <f>IF(AA53&gt;=0,AA53,"")</f>
        <v>7.276739999999999E-5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50.02</v>
      </c>
      <c r="D54" s="73">
        <f>ROUND(C54,2)</f>
        <v>50.02</v>
      </c>
      <c r="E54" s="60">
        <v>158.19</v>
      </c>
      <c r="F54" s="61">
        <v>1.92</v>
      </c>
      <c r="G54" s="74">
        <v>0.0138</v>
      </c>
      <c r="H54" s="63">
        <f>MAX(G54,-0.12*F54)</f>
        <v>0.0138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5.457555E-5</v>
      </c>
      <c r="S54" s="60">
        <f>MIN($S$6/100*F54,150)</f>
        <v>0.2304</v>
      </c>
      <c r="T54" s="60">
        <f>MIN($T$6/100*F54,200)</f>
        <v>0.288</v>
      </c>
      <c r="U54" s="60">
        <f>MIN($U$6/100*F54,250)</f>
        <v>0.384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5.457555E-5</v>
      </c>
      <c r="AB54" s="139">
        <f>IF(AA54&gt;=0,AA54,"")</f>
        <v>5.457555E-5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50.06</v>
      </c>
      <c r="D55" s="73">
        <f>ROUND(C55,2)</f>
        <v>50.06</v>
      </c>
      <c r="E55" s="60">
        <v>0</v>
      </c>
      <c r="F55" s="61">
        <v>1.92</v>
      </c>
      <c r="G55" s="74">
        <v>-0.00585</v>
      </c>
      <c r="H55" s="63">
        <f>MAX(G55,-0.12*F55)</f>
        <v>-0.00585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-0</v>
      </c>
      <c r="S55" s="60">
        <f>MIN($S$6/100*F55,150)</f>
        <v>0.2304</v>
      </c>
      <c r="T55" s="60">
        <f>MIN($T$6/100*F55,200)</f>
        <v>0.288</v>
      </c>
      <c r="U55" s="60">
        <f>MIN($U$6/100*F55,250)</f>
        <v>0.384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49.97</v>
      </c>
      <c r="D56" s="73">
        <f>ROUND(C56,2)</f>
        <v>49.97</v>
      </c>
      <c r="E56" s="60">
        <v>364.22</v>
      </c>
      <c r="F56" s="61">
        <v>2.02</v>
      </c>
      <c r="G56" s="74">
        <v>0.01555</v>
      </c>
      <c r="H56" s="63">
        <f>MAX(G56,-0.12*F56)</f>
        <v>0.01555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0.000141590525</v>
      </c>
      <c r="S56" s="60">
        <f>MIN($S$6/100*F56,150)</f>
        <v>0.2424</v>
      </c>
      <c r="T56" s="60">
        <f>MIN($T$6/100*F56,200)</f>
        <v>0.303</v>
      </c>
      <c r="U56" s="60">
        <f>MIN($U$6/100*F56,250)</f>
        <v>0.404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0.000141590525</v>
      </c>
      <c r="AB56" s="139">
        <f>IF(AA56&gt;=0,AA56,"")</f>
        <v>0.000141590525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49.91</v>
      </c>
      <c r="D57" s="73">
        <f>ROUND(C57,2)</f>
        <v>49.91</v>
      </c>
      <c r="E57" s="60">
        <v>565.35</v>
      </c>
      <c r="F57" s="61">
        <v>2.02</v>
      </c>
      <c r="G57" s="74">
        <v>-0.0041</v>
      </c>
      <c r="H57" s="63">
        <f>MAX(G57,-0.12*F57)</f>
        <v>-0.0041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-5.794837500000001E-5</v>
      </c>
      <c r="S57" s="60">
        <f>MIN($S$6/100*F57,150)</f>
        <v>0.2424</v>
      </c>
      <c r="T57" s="60">
        <f>MIN($T$6/100*F57,200)</f>
        <v>0.303</v>
      </c>
      <c r="U57" s="60">
        <f>MIN($U$6/100*F57,250)</f>
        <v>0.404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-5.794837500000001E-5</v>
      </c>
      <c r="AB57" s="139" t="str">
        <f>IF(AA57&gt;=0,AA57,"")</f>
        <v/>
      </c>
      <c r="AC57" s="76">
        <f>IF(AA57&lt;0,AA57,"")</f>
        <v>-5.794837500000001E-5</v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49.98</v>
      </c>
      <c r="D58" s="73">
        <f>ROUND(C58,2)</f>
        <v>49.98</v>
      </c>
      <c r="E58" s="60">
        <v>330.7</v>
      </c>
      <c r="F58" s="61">
        <v>2.02</v>
      </c>
      <c r="G58" s="74">
        <v>0.01555</v>
      </c>
      <c r="H58" s="63">
        <f>MAX(G58,-0.12*F58)</f>
        <v>0.01555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0.000128559625</v>
      </c>
      <c r="S58" s="60">
        <f>MIN($S$6/100*F58,150)</f>
        <v>0.2424</v>
      </c>
      <c r="T58" s="60">
        <f>MIN($T$6/100*F58,200)</f>
        <v>0.303</v>
      </c>
      <c r="U58" s="60">
        <f>MIN($U$6/100*F58,250)</f>
        <v>0.404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0.000128559625</v>
      </c>
      <c r="AB58" s="139">
        <f>IF(AA58&gt;=0,AA58,"")</f>
        <v>0.000128559625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49.97</v>
      </c>
      <c r="D59" s="73">
        <f>ROUND(C59,2)</f>
        <v>49.97</v>
      </c>
      <c r="E59" s="60">
        <v>364.22</v>
      </c>
      <c r="F59" s="61">
        <v>2.02</v>
      </c>
      <c r="G59" s="74">
        <v>0.01555</v>
      </c>
      <c r="H59" s="63">
        <f>MAX(G59,-0.12*F59)</f>
        <v>0.01555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0.000141590525</v>
      </c>
      <c r="S59" s="60">
        <f>MIN($S$6/100*F59,150)</f>
        <v>0.2424</v>
      </c>
      <c r="T59" s="60">
        <f>MIN($T$6/100*F59,200)</f>
        <v>0.303</v>
      </c>
      <c r="U59" s="60">
        <f>MIN($U$6/100*F59,250)</f>
        <v>0.404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0.000141590525</v>
      </c>
      <c r="AB59" s="139">
        <f>IF(AA59&gt;=0,AA59,"")</f>
        <v>0.000141590525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</v>
      </c>
      <c r="D60" s="73">
        <f>ROUND(C60,2)</f>
        <v>50</v>
      </c>
      <c r="E60" s="60">
        <v>263.65</v>
      </c>
      <c r="F60" s="61">
        <v>2.02</v>
      </c>
      <c r="G60" s="74">
        <v>0.01555</v>
      </c>
      <c r="H60" s="63">
        <f>MAX(G60,-0.12*F60)</f>
        <v>0.01555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0.0001024939375</v>
      </c>
      <c r="S60" s="60">
        <f>MIN($S$6/100*F60,150)</f>
        <v>0.2424</v>
      </c>
      <c r="T60" s="60">
        <f>MIN($T$6/100*F60,200)</f>
        <v>0.303</v>
      </c>
      <c r="U60" s="60">
        <f>MIN($U$6/100*F60,250)</f>
        <v>0.404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0.0001024939375</v>
      </c>
      <c r="AB60" s="139">
        <f>IF(AA60&gt;=0,AA60,"")</f>
        <v>0.0001024939375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210.92</v>
      </c>
      <c r="F61" s="61">
        <v>2.02</v>
      </c>
      <c r="G61" s="74">
        <v>-0.0041</v>
      </c>
      <c r="H61" s="63">
        <f>MAX(G61,-0.12*F61)</f>
        <v>-0.0041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-2.16193E-5</v>
      </c>
      <c r="S61" s="60">
        <f>MIN($S$6/100*F61,150)</f>
        <v>0.2424</v>
      </c>
      <c r="T61" s="60">
        <f>MIN($T$6/100*F61,200)</f>
        <v>0.303</v>
      </c>
      <c r="U61" s="60">
        <f>MIN($U$6/100*F61,250)</f>
        <v>0.404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-2.16193E-5</v>
      </c>
      <c r="AB61" s="139" t="str">
        <f>IF(AA61&gt;=0,AA61,"")</f>
        <v/>
      </c>
      <c r="AC61" s="76">
        <f>IF(AA61&lt;0,AA61,"")</f>
        <v>-2.16193E-5</v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49.97</v>
      </c>
      <c r="D62" s="73">
        <f>ROUND(C62,2)</f>
        <v>49.97</v>
      </c>
      <c r="E62" s="60">
        <v>364.22</v>
      </c>
      <c r="F62" s="61">
        <v>2.02</v>
      </c>
      <c r="G62" s="74">
        <v>0.01555</v>
      </c>
      <c r="H62" s="63">
        <f>MAX(G62,-0.12*F62)</f>
        <v>0.01555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0.000141590525</v>
      </c>
      <c r="S62" s="60">
        <f>MIN($S$6/100*F62,150)</f>
        <v>0.2424</v>
      </c>
      <c r="T62" s="60">
        <f>MIN($T$6/100*F62,200)</f>
        <v>0.303</v>
      </c>
      <c r="U62" s="60">
        <f>MIN($U$6/100*F62,250)</f>
        <v>0.404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0.000141590525</v>
      </c>
      <c r="AB62" s="139">
        <f>IF(AA62&gt;=0,AA62,"")</f>
        <v>0.000141590525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50.03</v>
      </c>
      <c r="D63" s="73">
        <f>ROUND(C63,2)</f>
        <v>50.03</v>
      </c>
      <c r="E63" s="60">
        <v>105.46</v>
      </c>
      <c r="F63" s="61">
        <v>2.02</v>
      </c>
      <c r="G63" s="74">
        <v>0.01555</v>
      </c>
      <c r="H63" s="63">
        <f>MAX(G63,-0.12*F63)</f>
        <v>0.01555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4.0997575E-5</v>
      </c>
      <c r="S63" s="60">
        <f>MIN($S$6/100*F63,150)</f>
        <v>0.2424</v>
      </c>
      <c r="T63" s="60">
        <f>MIN($T$6/100*F63,200)</f>
        <v>0.303</v>
      </c>
      <c r="U63" s="60">
        <f>MIN($U$6/100*F63,250)</f>
        <v>0.404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4.0997575E-5</v>
      </c>
      <c r="AB63" s="139">
        <f>IF(AA63&gt;=0,AA63,"")</f>
        <v>4.0997575E-5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50.12</v>
      </c>
      <c r="D64" s="73">
        <f>ROUND(C64,2)</f>
        <v>50.12</v>
      </c>
      <c r="E64" s="60">
        <v>0</v>
      </c>
      <c r="F64" s="61">
        <v>2.02</v>
      </c>
      <c r="G64" s="74">
        <v>0.01555</v>
      </c>
      <c r="H64" s="63">
        <f>MAX(G64,-0.12*F64)</f>
        <v>0.01555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0.2424</v>
      </c>
      <c r="T64" s="60">
        <f>MIN($T$6/100*F64,200)</f>
        <v>0.303</v>
      </c>
      <c r="U64" s="60">
        <f>MIN($U$6/100*F64,250)</f>
        <v>0.404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50.05</v>
      </c>
      <c r="D65" s="73">
        <f>ROUND(C65,2)</f>
        <v>50.05</v>
      </c>
      <c r="E65" s="60">
        <v>0</v>
      </c>
      <c r="F65" s="61">
        <v>2.02</v>
      </c>
      <c r="G65" s="74">
        <v>0.01555</v>
      </c>
      <c r="H65" s="63">
        <f>MAX(G65,-0.12*F65)</f>
        <v>0.01555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0.2424</v>
      </c>
      <c r="T65" s="60">
        <f>MIN($T$6/100*F65,200)</f>
        <v>0.303</v>
      </c>
      <c r="U65" s="60">
        <f>MIN($U$6/100*F65,250)</f>
        <v>0.404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50.06</v>
      </c>
      <c r="D66" s="73">
        <f>ROUND(C66,2)</f>
        <v>50.06</v>
      </c>
      <c r="E66" s="60">
        <v>0</v>
      </c>
      <c r="F66" s="61">
        <v>2.02</v>
      </c>
      <c r="G66" s="74">
        <v>0.01555</v>
      </c>
      <c r="H66" s="63">
        <f>MAX(G66,-0.12*F66)</f>
        <v>0.01555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0.2424</v>
      </c>
      <c r="T66" s="60">
        <f>MIN($T$6/100*F66,200)</f>
        <v>0.303</v>
      </c>
      <c r="U66" s="60">
        <f>MIN($U$6/100*F66,250)</f>
        <v>0.404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49.98</v>
      </c>
      <c r="D67" s="73">
        <f>ROUND(C67,2)</f>
        <v>49.98</v>
      </c>
      <c r="E67" s="60">
        <v>330.7</v>
      </c>
      <c r="F67" s="61">
        <v>2.02</v>
      </c>
      <c r="G67" s="74">
        <v>0.01555</v>
      </c>
      <c r="H67" s="63">
        <f>MAX(G67,-0.12*F67)</f>
        <v>0.01555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0.000128559625</v>
      </c>
      <c r="S67" s="60">
        <f>MIN($S$6/100*F67,150)</f>
        <v>0.2424</v>
      </c>
      <c r="T67" s="60">
        <f>MIN($T$6/100*F67,200)</f>
        <v>0.303</v>
      </c>
      <c r="U67" s="60">
        <f>MIN($U$6/100*F67,250)</f>
        <v>0.404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0.000128559625</v>
      </c>
      <c r="AB67" s="139">
        <f>IF(AA67&gt;=0,AA67,"")</f>
        <v>0.000128559625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50.08</v>
      </c>
      <c r="D68" s="73">
        <f>ROUND(C68,2)</f>
        <v>50.08</v>
      </c>
      <c r="E68" s="60">
        <v>0</v>
      </c>
      <c r="F68" s="61">
        <v>1.92</v>
      </c>
      <c r="G68" s="74">
        <v>-0.00585</v>
      </c>
      <c r="H68" s="63">
        <f>MAX(G68,-0.12*F68)</f>
        <v>-0.00585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-0</v>
      </c>
      <c r="S68" s="60">
        <f>MIN($S$6/100*F68,150)</f>
        <v>0.2304</v>
      </c>
      <c r="T68" s="60">
        <f>MIN($T$6/100*F68,200)</f>
        <v>0.288</v>
      </c>
      <c r="U68" s="60">
        <f>MIN($U$6/100*F68,250)</f>
        <v>0.384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50.02</v>
      </c>
      <c r="D69" s="73">
        <f>ROUND(C69,2)</f>
        <v>50.02</v>
      </c>
      <c r="E69" s="60">
        <v>158.19</v>
      </c>
      <c r="F69" s="61">
        <v>1.92</v>
      </c>
      <c r="G69" s="74">
        <v>-0.00585</v>
      </c>
      <c r="H69" s="63">
        <f>MAX(G69,-0.12*F69)</f>
        <v>-0.00585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-2.31352875E-5</v>
      </c>
      <c r="S69" s="60">
        <f>MIN($S$6/100*F69,150)</f>
        <v>0.2304</v>
      </c>
      <c r="T69" s="60">
        <f>MIN($T$6/100*F69,200)</f>
        <v>0.288</v>
      </c>
      <c r="U69" s="60">
        <f>MIN($U$6/100*F69,250)</f>
        <v>0.384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-2.31352875E-5</v>
      </c>
      <c r="AB69" s="139" t="str">
        <f>IF(AA69&gt;=0,AA69,"")</f>
        <v/>
      </c>
      <c r="AC69" s="76">
        <f>IF(AA69&lt;0,AA69,"")</f>
        <v>-2.31352875E-5</v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50.01</v>
      </c>
      <c r="D70" s="73">
        <f>ROUND(C70,2)</f>
        <v>50.01</v>
      </c>
      <c r="E70" s="60">
        <v>210.92</v>
      </c>
      <c r="F70" s="61">
        <v>1.92</v>
      </c>
      <c r="G70" s="74">
        <v>-0.00585</v>
      </c>
      <c r="H70" s="63">
        <f>MAX(G70,-0.12*F70)</f>
        <v>-0.00585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-3.084705E-5</v>
      </c>
      <c r="S70" s="60">
        <f>MIN($S$6/100*F70,150)</f>
        <v>0.2304</v>
      </c>
      <c r="T70" s="60">
        <f>MIN($T$6/100*F70,200)</f>
        <v>0.288</v>
      </c>
      <c r="U70" s="60">
        <f>MIN($U$6/100*F70,250)</f>
        <v>0.384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-3.084705E-5</v>
      </c>
      <c r="AB70" s="139" t="str">
        <f>IF(AA70&gt;=0,AA70,"")</f>
        <v/>
      </c>
      <c r="AC70" s="76">
        <f>IF(AA70&lt;0,AA70,"")</f>
        <v>-3.084705E-5</v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</v>
      </c>
      <c r="D71" s="73">
        <f>ROUND(C71,2)</f>
        <v>50</v>
      </c>
      <c r="E71" s="60">
        <v>263.65</v>
      </c>
      <c r="F71" s="61">
        <v>1.92</v>
      </c>
      <c r="G71" s="74">
        <v>-0.00585</v>
      </c>
      <c r="H71" s="63">
        <f>MAX(G71,-0.12*F71)</f>
        <v>-0.00585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-3.85588125E-5</v>
      </c>
      <c r="S71" s="60">
        <f>MIN($S$6/100*F71,150)</f>
        <v>0.2304</v>
      </c>
      <c r="T71" s="60">
        <f>MIN($T$6/100*F71,200)</f>
        <v>0.288</v>
      </c>
      <c r="U71" s="60">
        <f>MIN($U$6/100*F71,250)</f>
        <v>0.384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-3.85588125E-5</v>
      </c>
      <c r="AB71" s="139" t="str">
        <f>IF(AA71&gt;=0,AA71,"")</f>
        <v/>
      </c>
      <c r="AC71" s="76">
        <f>IF(AA71&lt;0,AA71,"")</f>
        <v>-3.85588125E-5</v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50.01</v>
      </c>
      <c r="D72" s="73">
        <f>ROUND(C72,2)</f>
        <v>50.01</v>
      </c>
      <c r="E72" s="60">
        <v>210.92</v>
      </c>
      <c r="F72" s="61">
        <v>1.92</v>
      </c>
      <c r="G72" s="74">
        <v>-0.00585</v>
      </c>
      <c r="H72" s="63">
        <f>MAX(G72,-0.12*F72)</f>
        <v>-0.00585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-3.084705E-5</v>
      </c>
      <c r="S72" s="60">
        <f>MIN($S$6/100*F72,150)</f>
        <v>0.2304</v>
      </c>
      <c r="T72" s="60">
        <f>MIN($T$6/100*F72,200)</f>
        <v>0.288</v>
      </c>
      <c r="U72" s="60">
        <f>MIN($U$6/100*F72,250)</f>
        <v>0.384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-3.084705E-5</v>
      </c>
      <c r="AB72" s="139" t="str">
        <f>IF(AA72&gt;=0,AA72,"")</f>
        <v/>
      </c>
      <c r="AC72" s="76">
        <f>IF(AA72&lt;0,AA72,"")</f>
        <v>-3.084705E-5</v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49.98</v>
      </c>
      <c r="D73" s="73">
        <f>ROUND(C73,2)</f>
        <v>49.98</v>
      </c>
      <c r="E73" s="60">
        <v>330.7</v>
      </c>
      <c r="F73" s="61">
        <v>1.92</v>
      </c>
      <c r="G73" s="74">
        <v>-0.00585</v>
      </c>
      <c r="H73" s="63">
        <f>MAX(G73,-0.12*F73)</f>
        <v>-0.00585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-4.8364875E-5</v>
      </c>
      <c r="S73" s="60">
        <f>MIN($S$6/100*F73,150)</f>
        <v>0.2304</v>
      </c>
      <c r="T73" s="60">
        <f>MIN($T$6/100*F73,200)</f>
        <v>0.288</v>
      </c>
      <c r="U73" s="60">
        <f>MIN($U$6/100*F73,250)</f>
        <v>0.384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-4.8364875E-5</v>
      </c>
      <c r="AB73" s="139" t="str">
        <f>IF(AA73&gt;=0,AA73,"")</f>
        <v/>
      </c>
      <c r="AC73" s="76">
        <f>IF(AA73&lt;0,AA73,"")</f>
        <v>-4.8364875E-5</v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49.99</v>
      </c>
      <c r="D74" s="73">
        <f>ROUND(C74,2)</f>
        <v>49.99</v>
      </c>
      <c r="E74" s="60">
        <v>297.17</v>
      </c>
      <c r="F74" s="61">
        <v>1.92</v>
      </c>
      <c r="G74" s="74">
        <v>-0.00585</v>
      </c>
      <c r="H74" s="63">
        <f>MAX(G74,-0.12*F74)</f>
        <v>-0.00585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-4.346111250000001E-5</v>
      </c>
      <c r="S74" s="60">
        <f>MIN($S$6/100*F74,150)</f>
        <v>0.2304</v>
      </c>
      <c r="T74" s="60">
        <f>MIN($T$6/100*F74,200)</f>
        <v>0.288</v>
      </c>
      <c r="U74" s="60">
        <f>MIN($U$6/100*F74,250)</f>
        <v>0.384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-4.346111250000001E-5</v>
      </c>
      <c r="AB74" s="139" t="str">
        <f>IF(AA74&gt;=0,AA74,"")</f>
        <v/>
      </c>
      <c r="AC74" s="76">
        <f>IF(AA74&lt;0,AA74,"")</f>
        <v>-4.346111250000001E-5</v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49.96</v>
      </c>
      <c r="D75" s="73">
        <f>ROUND(C75,2)</f>
        <v>49.96</v>
      </c>
      <c r="E75" s="60">
        <v>397.74</v>
      </c>
      <c r="F75" s="61">
        <v>1.92</v>
      </c>
      <c r="G75" s="74">
        <v>-0.00585</v>
      </c>
      <c r="H75" s="63">
        <f>MAX(G75,-0.12*F75)</f>
        <v>-0.00585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-5.8169475E-5</v>
      </c>
      <c r="S75" s="60">
        <f>MIN($S$6/100*F75,150)</f>
        <v>0.2304</v>
      </c>
      <c r="T75" s="60">
        <f>MIN($T$6/100*F75,200)</f>
        <v>0.288</v>
      </c>
      <c r="U75" s="60">
        <f>MIN($U$6/100*F75,250)</f>
        <v>0.384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-5.8169475E-5</v>
      </c>
      <c r="AB75" s="139" t="str">
        <f>IF(AA75&gt;=0,AA75,"")</f>
        <v/>
      </c>
      <c r="AC75" s="76">
        <f>IF(AA75&lt;0,AA75,"")</f>
        <v>-5.8169475E-5</v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50.06</v>
      </c>
      <c r="D76" s="73">
        <f>ROUND(C76,2)</f>
        <v>50.06</v>
      </c>
      <c r="E76" s="60">
        <v>0</v>
      </c>
      <c r="F76" s="61">
        <v>1.92</v>
      </c>
      <c r="G76" s="74">
        <v>-0.00585</v>
      </c>
      <c r="H76" s="63">
        <f>MAX(G76,-0.12*F76)</f>
        <v>-0.00585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-0</v>
      </c>
      <c r="S76" s="60">
        <f>MIN($S$6/100*F76,150)</f>
        <v>0.2304</v>
      </c>
      <c r="T76" s="60">
        <f>MIN($T$6/100*F76,200)</f>
        <v>0.288</v>
      </c>
      <c r="U76" s="60">
        <f>MIN($U$6/100*F76,250)</f>
        <v>0.384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50.04</v>
      </c>
      <c r="D77" s="73">
        <f>ROUND(C77,2)</f>
        <v>50.04</v>
      </c>
      <c r="E77" s="60">
        <v>52.73</v>
      </c>
      <c r="F77" s="61">
        <v>1.92</v>
      </c>
      <c r="G77" s="74">
        <v>-0.00585</v>
      </c>
      <c r="H77" s="63">
        <f>MAX(G77,-0.12*F77)</f>
        <v>-0.00585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-7.7117625E-6</v>
      </c>
      <c r="S77" s="60">
        <f>MIN($S$6/100*F77,150)</f>
        <v>0.2304</v>
      </c>
      <c r="T77" s="60">
        <f>MIN($T$6/100*F77,200)</f>
        <v>0.288</v>
      </c>
      <c r="U77" s="60">
        <f>MIN($U$6/100*F77,250)</f>
        <v>0.384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-7.7117625E-6</v>
      </c>
      <c r="AB77" s="139" t="str">
        <f>IF(AA77&gt;=0,AA77,"")</f>
        <v/>
      </c>
      <c r="AC77" s="76">
        <f>IF(AA77&lt;0,AA77,"")</f>
        <v>-7.7117625E-6</v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50.02</v>
      </c>
      <c r="D78" s="73">
        <f>ROUND(C78,2)</f>
        <v>50.02</v>
      </c>
      <c r="E78" s="60">
        <v>158.19</v>
      </c>
      <c r="F78" s="61">
        <v>1.92</v>
      </c>
      <c r="G78" s="74">
        <v>0.0138</v>
      </c>
      <c r="H78" s="63">
        <f>MAX(G78,-0.12*F78)</f>
        <v>0.0138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5.457555E-5</v>
      </c>
      <c r="S78" s="60">
        <f>MIN($S$6/100*F78,150)</f>
        <v>0.2304</v>
      </c>
      <c r="T78" s="60">
        <f>MIN($T$6/100*F78,200)</f>
        <v>0.288</v>
      </c>
      <c r="U78" s="60">
        <f>MIN($U$6/100*F78,250)</f>
        <v>0.384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5.457555E-5</v>
      </c>
      <c r="AB78" s="139">
        <f>IF(AA78&gt;=0,AA78,"")</f>
        <v>5.457555E-5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50.03</v>
      </c>
      <c r="D79" s="73">
        <f>ROUND(C79,2)</f>
        <v>50.03</v>
      </c>
      <c r="E79" s="60">
        <v>105.46</v>
      </c>
      <c r="F79" s="61">
        <v>1.92</v>
      </c>
      <c r="G79" s="74">
        <v>-0.0255</v>
      </c>
      <c r="H79" s="63">
        <f>MAX(G79,-0.12*F79)</f>
        <v>-0.0255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-6.723074999999999E-5</v>
      </c>
      <c r="S79" s="60">
        <f>MIN($S$6/100*F79,150)</f>
        <v>0.2304</v>
      </c>
      <c r="T79" s="60">
        <f>MIN($T$6/100*F79,200)</f>
        <v>0.288</v>
      </c>
      <c r="U79" s="60">
        <f>MIN($U$6/100*F79,250)</f>
        <v>0.384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-6.723074999999999E-5</v>
      </c>
      <c r="AB79" s="139" t="str">
        <f>IF(AA79&gt;=0,AA79,"")</f>
        <v/>
      </c>
      <c r="AC79" s="76">
        <f>IF(AA79&lt;0,AA79,"")</f>
        <v>-6.723074999999999E-5</v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50.07</v>
      </c>
      <c r="D80" s="73">
        <f>ROUND(C80,2)</f>
        <v>50.07</v>
      </c>
      <c r="E80" s="60">
        <v>0</v>
      </c>
      <c r="F80" s="61">
        <v>2.02</v>
      </c>
      <c r="G80" s="74">
        <v>0.01555</v>
      </c>
      <c r="H80" s="63">
        <f>MAX(G80,-0.12*F80)</f>
        <v>0.01555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0.2424</v>
      </c>
      <c r="T80" s="60">
        <f>MIN($T$6/100*F80,200)</f>
        <v>0.303</v>
      </c>
      <c r="U80" s="60">
        <f>MIN($U$6/100*F80,250)</f>
        <v>0.404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50.05</v>
      </c>
      <c r="D81" s="73">
        <f>ROUND(C81,2)</f>
        <v>50.05</v>
      </c>
      <c r="E81" s="60">
        <v>0</v>
      </c>
      <c r="F81" s="61">
        <v>2.02</v>
      </c>
      <c r="G81" s="74">
        <v>-0.0041</v>
      </c>
      <c r="H81" s="63">
        <f>MAX(G81,-0.12*F81)</f>
        <v>-0.0041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-0</v>
      </c>
      <c r="S81" s="60">
        <f>MIN($S$6/100*F81,150)</f>
        <v>0.2424</v>
      </c>
      <c r="T81" s="60">
        <f>MIN($T$6/100*F81,200)</f>
        <v>0.303</v>
      </c>
      <c r="U81" s="60">
        <f>MIN($U$6/100*F81,250)</f>
        <v>0.404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50</v>
      </c>
      <c r="D82" s="73">
        <f>ROUND(C82,2)</f>
        <v>50</v>
      </c>
      <c r="E82" s="60">
        <v>263.65</v>
      </c>
      <c r="F82" s="61">
        <v>2.02</v>
      </c>
      <c r="G82" s="74">
        <v>0.01555</v>
      </c>
      <c r="H82" s="63">
        <f>MAX(G82,-0.12*F82)</f>
        <v>0.01555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0.0001024939375</v>
      </c>
      <c r="S82" s="60">
        <f>MIN($S$6/100*F82,150)</f>
        <v>0.2424</v>
      </c>
      <c r="T82" s="60">
        <f>MIN($T$6/100*F82,200)</f>
        <v>0.303</v>
      </c>
      <c r="U82" s="60">
        <f>MIN($U$6/100*F82,250)</f>
        <v>0.404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0.0001024939375</v>
      </c>
      <c r="AB82" s="139">
        <f>IF(AA82&gt;=0,AA82,"")</f>
        <v>0.0001024939375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49.97</v>
      </c>
      <c r="D83" s="73">
        <f>ROUND(C83,2)</f>
        <v>49.97</v>
      </c>
      <c r="E83" s="60">
        <v>364.22</v>
      </c>
      <c r="F83" s="61">
        <v>2.02</v>
      </c>
      <c r="G83" s="74">
        <v>-0.0041</v>
      </c>
      <c r="H83" s="63">
        <f>MAX(G83,-0.12*F83)</f>
        <v>-0.0041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-3.733255000000001E-5</v>
      </c>
      <c r="S83" s="60">
        <f>MIN($S$6/100*F83,150)</f>
        <v>0.2424</v>
      </c>
      <c r="T83" s="60">
        <f>MIN($T$6/100*F83,200)</f>
        <v>0.303</v>
      </c>
      <c r="U83" s="60">
        <f>MIN($U$6/100*F83,250)</f>
        <v>0.404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-3.733255000000001E-5</v>
      </c>
      <c r="AB83" s="139" t="str">
        <f>IF(AA83&gt;=0,AA83,"")</f>
        <v/>
      </c>
      <c r="AC83" s="76">
        <f>IF(AA83&lt;0,AA83,"")</f>
        <v>-3.733255000000001E-5</v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49.88</v>
      </c>
      <c r="D84" s="73">
        <f>ROUND(C84,2)</f>
        <v>49.88</v>
      </c>
      <c r="E84" s="60">
        <v>665.91</v>
      </c>
      <c r="F84" s="61">
        <v>2.02</v>
      </c>
      <c r="G84" s="74">
        <v>-0.0041</v>
      </c>
      <c r="H84" s="63">
        <f>MAX(G84,-0.12*F84)</f>
        <v>-0.0041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-6.825577500000001E-5</v>
      </c>
      <c r="S84" s="60">
        <f>MIN($S$6/100*F84,150)</f>
        <v>0.2424</v>
      </c>
      <c r="T84" s="60">
        <f>MIN($T$6/100*F84,200)</f>
        <v>0.303</v>
      </c>
      <c r="U84" s="60">
        <f>MIN($U$6/100*F84,250)</f>
        <v>0.404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-6.825577500000001E-5</v>
      </c>
      <c r="AB84" s="139" t="str">
        <f>IF(AA84&gt;=0,AA84,"")</f>
        <v/>
      </c>
      <c r="AC84" s="76">
        <f>IF(AA84&lt;0,AA84,"")</f>
        <v>-6.825577500000001E-5</v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49.95</v>
      </c>
      <c r="D85" s="73">
        <f>ROUND(C85,2)</f>
        <v>49.95</v>
      </c>
      <c r="E85" s="60">
        <v>431.26</v>
      </c>
      <c r="F85" s="61">
        <v>2.02</v>
      </c>
      <c r="G85" s="74">
        <v>0.01555</v>
      </c>
      <c r="H85" s="63">
        <f>MAX(G85,-0.12*F85)</f>
        <v>0.01555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0.000167652325</v>
      </c>
      <c r="S85" s="60">
        <f>MIN($S$6/100*F85,150)</f>
        <v>0.2424</v>
      </c>
      <c r="T85" s="60">
        <f>MIN($T$6/100*F85,200)</f>
        <v>0.303</v>
      </c>
      <c r="U85" s="60">
        <f>MIN($U$6/100*F85,250)</f>
        <v>0.404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0.000167652325</v>
      </c>
      <c r="AB85" s="139">
        <f>IF(AA85&gt;=0,AA85,"")</f>
        <v>0.000167652325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263.65</v>
      </c>
      <c r="F86" s="61">
        <v>2.02</v>
      </c>
      <c r="G86" s="74">
        <v>-0.0041</v>
      </c>
      <c r="H86" s="63">
        <f>MAX(G86,-0.12*F86)</f>
        <v>-0.0041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-2.7024125E-5</v>
      </c>
      <c r="S86" s="60">
        <f>MIN($S$6/100*F86,150)</f>
        <v>0.2424</v>
      </c>
      <c r="T86" s="60">
        <f>MIN($T$6/100*F86,200)</f>
        <v>0.303</v>
      </c>
      <c r="U86" s="60">
        <f>MIN($U$6/100*F86,250)</f>
        <v>0.404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-2.7024125E-5</v>
      </c>
      <c r="AB86" s="139" t="str">
        <f>IF(AA86&gt;=0,AA86,"")</f>
        <v/>
      </c>
      <c r="AC86" s="76">
        <f>IF(AA86&lt;0,AA86,"")</f>
        <v>-2.7024125E-5</v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50.04</v>
      </c>
      <c r="D87" s="73">
        <f>ROUND(C87,2)</f>
        <v>50.04</v>
      </c>
      <c r="E87" s="60">
        <v>52.73</v>
      </c>
      <c r="F87" s="61">
        <v>2.02</v>
      </c>
      <c r="G87" s="74">
        <v>0.01555</v>
      </c>
      <c r="H87" s="63">
        <f>MAX(G87,-0.12*F87)</f>
        <v>0.01555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2.04987875E-5</v>
      </c>
      <c r="S87" s="60">
        <f>MIN($S$6/100*F87,150)</f>
        <v>0.2424</v>
      </c>
      <c r="T87" s="60">
        <f>MIN($T$6/100*F87,200)</f>
        <v>0.303</v>
      </c>
      <c r="U87" s="60">
        <f>MIN($U$6/100*F87,250)</f>
        <v>0.404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2.04987875E-5</v>
      </c>
      <c r="AB87" s="139">
        <f>IF(AA87&gt;=0,AA87,"")</f>
        <v>2.04987875E-5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50.07</v>
      </c>
      <c r="D88" s="73">
        <f>ROUND(C88,2)</f>
        <v>50.07</v>
      </c>
      <c r="E88" s="60">
        <v>0</v>
      </c>
      <c r="F88" s="61">
        <v>2.02</v>
      </c>
      <c r="G88" s="74">
        <v>0.01555</v>
      </c>
      <c r="H88" s="63">
        <f>MAX(G88,-0.12*F88)</f>
        <v>0.01555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0.2424</v>
      </c>
      <c r="T88" s="60">
        <f>MIN($T$6/100*F88,200)</f>
        <v>0.303</v>
      </c>
      <c r="U88" s="60">
        <f>MIN($U$6/100*F88,250)</f>
        <v>0.404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50.01</v>
      </c>
      <c r="D89" s="73">
        <f>ROUND(C89,2)</f>
        <v>50.01</v>
      </c>
      <c r="E89" s="60">
        <v>210.92</v>
      </c>
      <c r="F89" s="61">
        <v>2.02</v>
      </c>
      <c r="G89" s="74">
        <v>-0.0041</v>
      </c>
      <c r="H89" s="63">
        <f>MAX(G89,-0.12*F89)</f>
        <v>-0.0041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-2.16193E-5</v>
      </c>
      <c r="S89" s="60">
        <f>MIN($S$6/100*F89,150)</f>
        <v>0.2424</v>
      </c>
      <c r="T89" s="60">
        <f>MIN($T$6/100*F89,200)</f>
        <v>0.303</v>
      </c>
      <c r="U89" s="60">
        <f>MIN($U$6/100*F89,250)</f>
        <v>0.404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-2.16193E-5</v>
      </c>
      <c r="AB89" s="139" t="str">
        <f>IF(AA89&gt;=0,AA89,"")</f>
        <v/>
      </c>
      <c r="AC89" s="76">
        <f>IF(AA89&lt;0,AA89,"")</f>
        <v>-2.16193E-5</v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</v>
      </c>
      <c r="D90" s="73">
        <f>ROUND(C90,2)</f>
        <v>50</v>
      </c>
      <c r="E90" s="60">
        <v>263.65</v>
      </c>
      <c r="F90" s="61">
        <v>2.02</v>
      </c>
      <c r="G90" s="74">
        <v>0.01555</v>
      </c>
      <c r="H90" s="63">
        <f>MAX(G90,-0.12*F90)</f>
        <v>0.01555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0.0001024939375</v>
      </c>
      <c r="S90" s="60">
        <f>MIN($S$6/100*F90,150)</f>
        <v>0.2424</v>
      </c>
      <c r="T90" s="60">
        <f>MIN($T$6/100*F90,200)</f>
        <v>0.303</v>
      </c>
      <c r="U90" s="60">
        <f>MIN($U$6/100*F90,250)</f>
        <v>0.404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0.0001024939375</v>
      </c>
      <c r="AB90" s="139">
        <f>IF(AA90&gt;=0,AA90,"")</f>
        <v>0.0001024939375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50.01</v>
      </c>
      <c r="D91" s="73">
        <f>ROUND(C91,2)</f>
        <v>50.01</v>
      </c>
      <c r="E91" s="60">
        <v>210.92</v>
      </c>
      <c r="F91" s="61">
        <v>2.02</v>
      </c>
      <c r="G91" s="74">
        <v>0.01555</v>
      </c>
      <c r="H91" s="63">
        <f>MAX(G91,-0.12*F91)</f>
        <v>0.01555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8.199515E-5</v>
      </c>
      <c r="S91" s="60">
        <f>MIN($S$6/100*F91,150)</f>
        <v>0.2424</v>
      </c>
      <c r="T91" s="60">
        <f>MIN($T$6/100*F91,200)</f>
        <v>0.303</v>
      </c>
      <c r="U91" s="60">
        <f>MIN($U$6/100*F91,250)</f>
        <v>0.404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8.199515E-5</v>
      </c>
      <c r="AB91" s="139">
        <f>IF(AA91&gt;=0,AA91,"")</f>
        <v>8.199515E-5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49.96</v>
      </c>
      <c r="D92" s="73">
        <f>ROUND(C92,2)</f>
        <v>49.96</v>
      </c>
      <c r="E92" s="60">
        <v>397.74</v>
      </c>
      <c r="F92" s="61">
        <v>1.92</v>
      </c>
      <c r="G92" s="74">
        <v>-0.00585</v>
      </c>
      <c r="H92" s="63">
        <f>MAX(G92,-0.12*F92)</f>
        <v>-0.00585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-5.8169475E-5</v>
      </c>
      <c r="S92" s="60">
        <f>MIN($S$6/100*F92,150)</f>
        <v>0.2304</v>
      </c>
      <c r="T92" s="60">
        <f>MIN($T$6/100*F92,200)</f>
        <v>0.288</v>
      </c>
      <c r="U92" s="60">
        <f>MIN($U$6/100*F92,250)</f>
        <v>0.384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-5.8169475E-5</v>
      </c>
      <c r="AB92" s="139" t="str">
        <f>IF(AA92&gt;=0,AA92,"")</f>
        <v/>
      </c>
      <c r="AC92" s="76">
        <f>IF(AA92&lt;0,AA92,"")</f>
        <v>-5.8169475E-5</v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49.94</v>
      </c>
      <c r="D93" s="73">
        <f>ROUND(C93,2)</f>
        <v>49.94</v>
      </c>
      <c r="E93" s="60">
        <v>464.78</v>
      </c>
      <c r="F93" s="61">
        <v>1.92</v>
      </c>
      <c r="G93" s="74">
        <v>0.0138</v>
      </c>
      <c r="H93" s="63">
        <f>MAX(G93,-0.12*F93)</f>
        <v>0.0138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0.0001603491</v>
      </c>
      <c r="S93" s="60">
        <f>MIN($S$6/100*F93,150)</f>
        <v>0.2304</v>
      </c>
      <c r="T93" s="60">
        <f>MIN($T$6/100*F93,200)</f>
        <v>0.288</v>
      </c>
      <c r="U93" s="60">
        <f>MIN($U$6/100*F93,250)</f>
        <v>0.384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0.0001603491</v>
      </c>
      <c r="AB93" s="139">
        <f>IF(AA93&gt;=0,AA93,"")</f>
        <v>0.0001603491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49.97</v>
      </c>
      <c r="D94" s="73">
        <f>ROUND(C94,2)</f>
        <v>49.97</v>
      </c>
      <c r="E94" s="60">
        <v>364.22</v>
      </c>
      <c r="F94" s="61">
        <v>1.92</v>
      </c>
      <c r="G94" s="74">
        <v>0.0138</v>
      </c>
      <c r="H94" s="63">
        <f>MAX(G94,-0.12*F94)</f>
        <v>0.0138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0.0001256559</v>
      </c>
      <c r="S94" s="60">
        <f>MIN($S$6/100*F94,150)</f>
        <v>0.2304</v>
      </c>
      <c r="T94" s="60">
        <f>MIN($T$6/100*F94,200)</f>
        <v>0.288</v>
      </c>
      <c r="U94" s="60">
        <f>MIN($U$6/100*F94,250)</f>
        <v>0.384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0.0001256559</v>
      </c>
      <c r="AB94" s="139">
        <f>IF(AA94&gt;=0,AA94,"")</f>
        <v>0.0001256559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</v>
      </c>
      <c r="D95" s="73">
        <f>ROUND(C95,2)</f>
        <v>50</v>
      </c>
      <c r="E95" s="60">
        <v>263.65</v>
      </c>
      <c r="F95" s="61">
        <v>1.92</v>
      </c>
      <c r="G95" s="74">
        <v>-0.00585</v>
      </c>
      <c r="H95" s="63">
        <f>MAX(G95,-0.12*F95)</f>
        <v>-0.00585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-3.85588125E-5</v>
      </c>
      <c r="S95" s="60">
        <f>MIN($S$6/100*F95,150)</f>
        <v>0.2304</v>
      </c>
      <c r="T95" s="60">
        <f>MIN($T$6/100*F95,200)</f>
        <v>0.288</v>
      </c>
      <c r="U95" s="60">
        <f>MIN($U$6/100*F95,250)</f>
        <v>0.384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-3.85588125E-5</v>
      </c>
      <c r="AB95" s="139" t="str">
        <f>IF(AA95&gt;=0,AA95,"")</f>
        <v/>
      </c>
      <c r="AC95" s="76">
        <f>IF(AA95&lt;0,AA95,"")</f>
        <v>-3.85588125E-5</v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49.96</v>
      </c>
      <c r="D96" s="73">
        <f>ROUND(C96,2)</f>
        <v>49.96</v>
      </c>
      <c r="E96" s="60">
        <v>397.74</v>
      </c>
      <c r="F96" s="61">
        <v>1.92</v>
      </c>
      <c r="G96" s="74">
        <v>0.0138</v>
      </c>
      <c r="H96" s="63">
        <f>MAX(G96,-0.12*F96)</f>
        <v>0.0138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0.0001372203</v>
      </c>
      <c r="S96" s="60">
        <f>MIN($S$6/100*F96,150)</f>
        <v>0.2304</v>
      </c>
      <c r="T96" s="60">
        <f>MIN($T$6/100*F96,200)</f>
        <v>0.288</v>
      </c>
      <c r="U96" s="60">
        <f>MIN($U$6/100*F96,250)</f>
        <v>0.384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0.0001372203</v>
      </c>
      <c r="AB96" s="139">
        <f>IF(AA96&gt;=0,AA96,"")</f>
        <v>0.0001372203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49.98</v>
      </c>
      <c r="D97" s="73">
        <f>ROUND(C97,2)</f>
        <v>49.98</v>
      </c>
      <c r="E97" s="60">
        <v>330.7</v>
      </c>
      <c r="F97" s="61">
        <v>1.92</v>
      </c>
      <c r="G97" s="74">
        <v>-0.00585</v>
      </c>
      <c r="H97" s="63">
        <f>MAX(G97,-0.12*F97)</f>
        <v>-0.00585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-4.8364875E-5</v>
      </c>
      <c r="S97" s="60">
        <f>MIN($S$6/100*F97,150)</f>
        <v>0.2304</v>
      </c>
      <c r="T97" s="60">
        <f>MIN($T$6/100*F97,200)</f>
        <v>0.288</v>
      </c>
      <c r="U97" s="60">
        <f>MIN($U$6/100*F97,250)</f>
        <v>0.384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-4.8364875E-5</v>
      </c>
      <c r="AB97" s="139" t="str">
        <f>IF(AA97&gt;=0,AA97,"")</f>
        <v/>
      </c>
      <c r="AC97" s="76">
        <f>IF(AA97&lt;0,AA97,"")</f>
        <v>-4.8364875E-5</v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49.99</v>
      </c>
      <c r="D98" s="73">
        <f>ROUND(C98,2)</f>
        <v>49.99</v>
      </c>
      <c r="E98" s="60">
        <v>297.17</v>
      </c>
      <c r="F98" s="61">
        <v>1.92</v>
      </c>
      <c r="G98" s="74">
        <v>0.0138</v>
      </c>
      <c r="H98" s="63">
        <f>MAX(G98,-0.12*F98)</f>
        <v>0.0138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0.00010252365</v>
      </c>
      <c r="S98" s="60">
        <f>MIN($S$6/100*F98,150)</f>
        <v>0.2304</v>
      </c>
      <c r="T98" s="60">
        <f>MIN($T$6/100*F98,200)</f>
        <v>0.288</v>
      </c>
      <c r="U98" s="60">
        <f>MIN($U$6/100*F98,250)</f>
        <v>0.384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0.00010252365</v>
      </c>
      <c r="AB98" s="139">
        <f>IF(AA98&gt;=0,AA98,"")</f>
        <v>0.00010252365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</v>
      </c>
      <c r="D99" s="73">
        <f>ROUND(C99,2)</f>
        <v>50</v>
      </c>
      <c r="E99" s="60">
        <v>263.65</v>
      </c>
      <c r="F99" s="61">
        <v>1.92</v>
      </c>
      <c r="G99" s="74">
        <v>-0.00585</v>
      </c>
      <c r="H99" s="63">
        <f>MAX(G99,-0.12*F99)</f>
        <v>-0.00585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-3.85588125E-5</v>
      </c>
      <c r="S99" s="60">
        <f>MIN($S$6/100*F99,150)</f>
        <v>0.2304</v>
      </c>
      <c r="T99" s="60">
        <f>MIN($T$6/100*F99,200)</f>
        <v>0.288</v>
      </c>
      <c r="U99" s="60">
        <f>MIN($U$6/100*F99,250)</f>
        <v>0.384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-3.85588125E-5</v>
      </c>
      <c r="AB99" s="139" t="str">
        <f>IF(AA99&gt;=0,AA99,"")</f>
        <v/>
      </c>
      <c r="AC99" s="76">
        <f>IF(AA99&lt;0,AA99,"")</f>
        <v>-3.85588125E-5</v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50.02</v>
      </c>
      <c r="D100" s="73">
        <f>ROUND(C100,2)</f>
        <v>50.02</v>
      </c>
      <c r="E100" s="60">
        <v>158.19</v>
      </c>
      <c r="F100" s="61">
        <v>1.92</v>
      </c>
      <c r="G100" s="74">
        <v>0.0138</v>
      </c>
      <c r="H100" s="63">
        <f>MAX(G100,-0.12*F100)</f>
        <v>0.0138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5.457555E-5</v>
      </c>
      <c r="S100" s="60">
        <f>MIN($S$6/100*F100,150)</f>
        <v>0.2304</v>
      </c>
      <c r="T100" s="60">
        <f>MIN($T$6/100*F100,200)</f>
        <v>0.288</v>
      </c>
      <c r="U100" s="60">
        <f>MIN($U$6/100*F100,250)</f>
        <v>0.384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5.457555E-5</v>
      </c>
      <c r="AB100" s="139">
        <f>IF(AA100&gt;=0,AA100,"")</f>
        <v>5.457555E-5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49.99</v>
      </c>
      <c r="D101" s="73">
        <f>ROUND(C101,2)</f>
        <v>49.99</v>
      </c>
      <c r="E101" s="60">
        <v>297.17</v>
      </c>
      <c r="F101" s="61">
        <v>1.92</v>
      </c>
      <c r="G101" s="74">
        <v>-0.00585</v>
      </c>
      <c r="H101" s="63">
        <f>MAX(G101,-0.12*F101)</f>
        <v>-0.00585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-4.346111250000001E-5</v>
      </c>
      <c r="S101" s="60">
        <f>MIN($S$6/100*F101,150)</f>
        <v>0.2304</v>
      </c>
      <c r="T101" s="60">
        <f>MIN($T$6/100*F101,200)</f>
        <v>0.288</v>
      </c>
      <c r="U101" s="60">
        <f>MIN($U$6/100*F101,250)</f>
        <v>0.384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-4.346111250000001E-5</v>
      </c>
      <c r="AB101" s="139" t="str">
        <f>IF(AA101&gt;=0,AA101,"")</f>
        <v/>
      </c>
      <c r="AC101" s="76">
        <f>IF(AA101&lt;0,AA101,"")</f>
        <v>-4.346111250000001E-5</v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</v>
      </c>
      <c r="D102" s="73">
        <f>ROUND(C102,2)</f>
        <v>50</v>
      </c>
      <c r="E102" s="60">
        <v>263.65</v>
      </c>
      <c r="F102" s="61">
        <v>1.92</v>
      </c>
      <c r="G102" s="74">
        <v>0.0138</v>
      </c>
      <c r="H102" s="63">
        <f>MAX(G102,-0.12*F102)</f>
        <v>0.0138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9.095925E-5</v>
      </c>
      <c r="S102" s="60">
        <f>MIN($S$6/100*F102,150)</f>
        <v>0.2304</v>
      </c>
      <c r="T102" s="60">
        <f>MIN($T$6/100*F102,200)</f>
        <v>0.288</v>
      </c>
      <c r="U102" s="60">
        <f>MIN($U$6/100*F102,250)</f>
        <v>0.384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9.095925E-5</v>
      </c>
      <c r="AB102" s="139">
        <f>IF(AA102&gt;=0,AA102,"")</f>
        <v>9.095925E-5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50.04</v>
      </c>
      <c r="D103" s="98">
        <f>ROUND(C103,2)</f>
        <v>50.04</v>
      </c>
      <c r="E103" s="60">
        <v>52.73</v>
      </c>
      <c r="F103" s="61">
        <v>1.92</v>
      </c>
      <c r="G103" s="100">
        <v>0.0138</v>
      </c>
      <c r="H103" s="101">
        <f>MAX(G103,-0.12*F103)</f>
        <v>0.0138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1.819185E-5</v>
      </c>
      <c r="S103" s="105">
        <f>MIN($S$6/100*F103,150)</f>
        <v>0.2304</v>
      </c>
      <c r="T103" s="105">
        <f>MIN($T$6/100*F103,200)</f>
        <v>0.288</v>
      </c>
      <c r="U103" s="105">
        <f>MIN($U$6/100*F103,250)</f>
        <v>0.384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1.819185E-5</v>
      </c>
      <c r="AB103" s="140">
        <f>IF(AA103&gt;=0,AA103,"")</f>
        <v>1.819185E-5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50.00510416666668</v>
      </c>
      <c r="D104" s="110">
        <f>ROUND(C104,2)</f>
        <v>50.01</v>
      </c>
      <c r="E104" s="111">
        <f>AVERAGE(E6:E103)</f>
        <v>225.2064583333333</v>
      </c>
      <c r="F104" s="111">
        <f>AVERAGE(F6:F103)</f>
        <v>1.957499999999999</v>
      </c>
      <c r="G104" s="112">
        <f>SUM(G8:G103)/4</f>
        <v>0.11115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0.002501489837499999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3.8559105E-5</v>
      </c>
      <c r="AA104" s="115">
        <f>SUM(AA8:AA103)</f>
        <v>0.0025400489425</v>
      </c>
      <c r="AB104" s="116">
        <f>SUM(AB8:AB103)</f>
        <v>0.003999593642499999</v>
      </c>
      <c r="AC104" s="117">
        <f>SUM(AC8:AC103)</f>
        <v>-0.0014595447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0.0005002979675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0.0025400489425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52.7304</v>
      </c>
      <c r="AH152" s="86">
        <f>MIN(AG152,$C$2)</f>
        <v>52.7304</v>
      </c>
    </row>
    <row r="153" spans="1:37" customHeight="1" ht="16">
      <c r="AE153" s="16"/>
      <c r="AF153" s="133">
        <f>ROUND((AF152-0.01),2)</f>
        <v>50.03</v>
      </c>
      <c r="AG153" s="134">
        <f>2*$A$2/5</f>
        <v>105.4608</v>
      </c>
      <c r="AH153" s="86">
        <f>MIN(AG153,$C$2)</f>
        <v>105.4608</v>
      </c>
    </row>
    <row r="154" spans="1:37" customHeight="1" ht="16">
      <c r="AE154" s="16"/>
      <c r="AF154" s="133">
        <f>ROUND((AF153-0.01),2)</f>
        <v>50.02</v>
      </c>
      <c r="AG154" s="134">
        <f>3*$A$2/5</f>
        <v>158.1912</v>
      </c>
      <c r="AH154" s="86">
        <f>MIN(AG154,$C$2)</f>
        <v>158.1912</v>
      </c>
    </row>
    <row r="155" spans="1:37" customHeight="1" ht="16">
      <c r="AE155" s="16"/>
      <c r="AF155" s="133">
        <f>ROUND((AF154-0.01),2)</f>
        <v>50.01</v>
      </c>
      <c r="AG155" s="134">
        <f>4*$A$2/5</f>
        <v>210.9216</v>
      </c>
      <c r="AH155" s="86">
        <f>MIN(AG155,$C$2)</f>
        <v>210.9216</v>
      </c>
    </row>
    <row r="156" spans="1:37" customHeight="1" ht="16">
      <c r="AE156" s="16"/>
      <c r="AF156" s="133">
        <f>ROUND((AF155-0.01),2)</f>
        <v>50</v>
      </c>
      <c r="AG156" s="134">
        <f>5*$A$2/5</f>
        <v>263.652</v>
      </c>
      <c r="AH156" s="86">
        <f>MIN(AG156,$C$2)</f>
        <v>263.652</v>
      </c>
    </row>
    <row r="157" spans="1:37" customHeight="1" ht="16">
      <c r="AE157" s="16"/>
      <c r="AF157" s="133">
        <f>ROUND((AF156-0.01),2)</f>
        <v>49.99</v>
      </c>
      <c r="AG157" s="134">
        <f>50+15*$A$2/16</f>
        <v>297.17375</v>
      </c>
      <c r="AH157" s="86">
        <f>MIN(AG157,$C$2)</f>
        <v>297.17375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330.6955</v>
      </c>
      <c r="AH158" s="86">
        <f>MIN(AG158,$C$2)</f>
        <v>330.6955</v>
      </c>
    </row>
    <row r="159" spans="1:37" customHeight="1" ht="16">
      <c r="AE159" s="16"/>
      <c r="AF159" s="133">
        <f>ROUND((AF158-0.01),2)</f>
        <v>49.97</v>
      </c>
      <c r="AG159" s="134">
        <f>150+13*$A$2/16</f>
        <v>364.21725</v>
      </c>
      <c r="AH159" s="86">
        <f>MIN(AG159,$C$2)</f>
        <v>364.21725</v>
      </c>
    </row>
    <row r="160" spans="1:37" customHeight="1" ht="16">
      <c r="AE160" s="16"/>
      <c r="AF160" s="133">
        <f>ROUND((AF159-0.01),2)</f>
        <v>49.96</v>
      </c>
      <c r="AG160" s="134">
        <f>200+12*$A$2/16</f>
        <v>397.739</v>
      </c>
      <c r="AH160" s="86">
        <f>MIN(AG160,$C$2)</f>
        <v>397.739</v>
      </c>
    </row>
    <row r="161" spans="1:37" customHeight="1" ht="16">
      <c r="AE161" s="16"/>
      <c r="AF161" s="133">
        <f>ROUND((AF160-0.01),2)</f>
        <v>49.95</v>
      </c>
      <c r="AG161" s="134">
        <f>250+11*$A$2/16</f>
        <v>431.26075</v>
      </c>
      <c r="AH161" s="86">
        <f>MIN(AG161,$C$2)</f>
        <v>431.26075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464.7825</v>
      </c>
      <c r="AH162" s="86">
        <f>MIN(AG162,$C$2)</f>
        <v>464.7825</v>
      </c>
    </row>
    <row r="163" spans="1:37" customHeight="1" ht="16">
      <c r="AE163" s="16"/>
      <c r="AF163" s="133">
        <f>ROUND((AF162-0.01),2)</f>
        <v>49.93</v>
      </c>
      <c r="AG163" s="134">
        <f>350+9*$A$2/16</f>
        <v>498.30425</v>
      </c>
      <c r="AH163" s="86">
        <f>MIN(AG163,$C$2)</f>
        <v>498.30425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531.826</v>
      </c>
      <c r="AH164" s="135">
        <f>MIN(AG164,$C$2)</f>
        <v>531.826</v>
      </c>
    </row>
    <row r="165" spans="1:37" customHeight="1" ht="15">
      <c r="AE165" s="16"/>
      <c r="AF165" s="133">
        <f>ROUND((AF164-0.01),2)</f>
        <v>49.91</v>
      </c>
      <c r="AG165" s="134">
        <f>450+7*$A$2/16</f>
        <v>565.34775</v>
      </c>
      <c r="AH165" s="135">
        <f>MIN(AG165,$C$2)</f>
        <v>565.34775</v>
      </c>
    </row>
    <row r="166" spans="1:37" customHeight="1" ht="15">
      <c r="AE166" s="16"/>
      <c r="AF166" s="133">
        <f>ROUND((AF165-0.01),2)</f>
        <v>49.9</v>
      </c>
      <c r="AG166" s="134">
        <f>500+6*$A$2/16</f>
        <v>598.8695</v>
      </c>
      <c r="AH166" s="135">
        <f>MIN(AG166,$C$2)</f>
        <v>598.8695</v>
      </c>
    </row>
    <row r="167" spans="1:37" customHeight="1" ht="15">
      <c r="AE167" s="16"/>
      <c r="AF167" s="133">
        <f>ROUND((AF166-0.01),2)</f>
        <v>49.89</v>
      </c>
      <c r="AG167" s="134">
        <f>550+5*$A$2/16</f>
        <v>632.39125</v>
      </c>
      <c r="AH167" s="135">
        <f>MIN(AG167,$C$2)</f>
        <v>632.39125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665.913</v>
      </c>
      <c r="AH168" s="135">
        <f>MIN(AG168,$C$2)</f>
        <v>665.913</v>
      </c>
    </row>
    <row r="169" spans="1:37" customHeight="1" ht="15">
      <c r="AE169" s="16"/>
      <c r="AF169" s="133">
        <f>ROUND((AF168-0.01),2)</f>
        <v>49.87</v>
      </c>
      <c r="AG169" s="134">
        <f>650+3*$A$2/16</f>
        <v>699.43475</v>
      </c>
      <c r="AH169" s="135">
        <f>MIN(AG169,$C$2)</f>
        <v>699.43475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732.9565</v>
      </c>
      <c r="AH170" s="135">
        <f>MIN(AG170,$C$2)</f>
        <v>732.9565</v>
      </c>
    </row>
    <row r="171" spans="1:37" customHeight="1" ht="15">
      <c r="AE171" s="16"/>
      <c r="AF171" s="133">
        <f>ROUND((AF170-0.01),2)</f>
        <v>49.85</v>
      </c>
      <c r="AG171" s="134">
        <f>750+1*$A$2/16</f>
        <v>766.47825</v>
      </c>
      <c r="AH171" s="135">
        <f>MIN(AG171,$C$2)</f>
        <v>766.47825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2020-02-24</vt:lpstr>
      <vt:lpstr>2020-02-25</vt:lpstr>
      <vt:lpstr>2020-02-26</vt:lpstr>
      <vt:lpstr>2020-02-27</vt:lpstr>
      <vt:lpstr>2020-02-28</vt:lpstr>
      <vt:lpstr>2020-02-29</vt:lpstr>
      <vt:lpstr>2020-03-01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2019-07-26T16:16:07+05:30</dcterms:created>
  <dcterms:modified xsi:type="dcterms:W3CDTF">2019-09-18T09:23:31+05:30</dcterms:modified>
  <dc:title/>
  <dc:description/>
  <dc:subject/>
  <cp:keywords/>
  <cp:category/>
</cp:coreProperties>
</file>