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24" sheetId="1" r:id="rId4"/>
    <sheet name="2020-02-25" sheetId="2" r:id="rId5"/>
    <sheet name="2020-02-26" sheetId="3" r:id="rId6"/>
    <sheet name="2020-02-27" sheetId="4" r:id="rId7"/>
    <sheet name="2020-02-28" sheetId="5" r:id="rId8"/>
    <sheet name="2020-02-29" sheetId="6" r:id="rId9"/>
    <sheet name="2020-03-01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<sst xmlns="http://schemas.openxmlformats.org/spreadsheetml/2006/main" uniqueCount="63">
  <si>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</si>
  <si>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</si>
  <si>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</si>
  <si>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</si>
  <si>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</si>
  <si>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</si>
  <si>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</si>
  <si>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24-02-2020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</si>
  <si>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</si>
  <si>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</si>
  <si>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</si>
  <si>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</si>
  <si>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</si>
  <si>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</si>
  <si>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</si>
  <si>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</si>
  <si>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</si>
  <si>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</si>
  <si>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</si>
  <si>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</si>
  <si>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</si>
  <si>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</si>
  <si>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</si>
  <si>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</si>
  <si>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</si>
  <si>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</si>
  <si>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</si>
  <si>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</si>
  <si>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</si>
  <si>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</si>
  <si>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</si>
  <si>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</si>
  <si>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</si>
  <si>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</si>
  <si>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</si>
  <si>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</si>
  <si>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</si>
  <si>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</si>
  <si>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</si>
  <si>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</si>
  <si>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</si>
  <si>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</si>
  <si>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</si>
  <si>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</si>
  <si>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</si>
  <si>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</si>
  <si>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</si>
  <si>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</si>
  <si>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</si>
  <si>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</si>
  <si>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</si>
  <si>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</si>
  <si>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</si>
  <si>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</si>
  <si>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</si>
  <si>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</si>
  <si>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</si>
  <si>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25-02-2020</t>
  </si>
  <si>
    <t>26-02-2020</t>
  </si>
  <si>
    <t>27-02-2020</t>
  </si>
  <si>
    <t>28-02-2020</t>
  </si>
  <si>
    <t>29-02-2020</t>
  </si>
  <si>
    <t>01-03-2020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</si>
</sst>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-0.02960792678119495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290.085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116.03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7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174.05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75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58.02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75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50.04</v>
      </c>
      <c r="D11" s="73">
        <f>ROUND(C11,2)</f>
        <v>50.04</v>
      </c>
      <c r="E11" s="60">
        <v>58.02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75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50.03</v>
      </c>
      <c r="D12" s="73">
        <f>ROUND(C12,2)</f>
        <v>50.03</v>
      </c>
      <c r="E12" s="60">
        <v>116.03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75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174.05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75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116.03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75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50.06</v>
      </c>
      <c r="D15" s="73">
        <f>ROUND(C15,2)</f>
        <v>50.06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50.05</v>
      </c>
      <c r="D16" s="73">
        <f>ROUND(C16,2)</f>
        <v>50.05</v>
      </c>
      <c r="E16" s="60">
        <v>0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290.09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75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50.02</v>
      </c>
      <c r="D18" s="73">
        <f>ROUND(C18,2)</f>
        <v>50.02</v>
      </c>
      <c r="E18" s="60">
        <v>174.05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75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116.03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75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417.56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75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290.09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75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232.07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75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232.07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75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49.98</v>
      </c>
      <c r="D24" s="73">
        <f>ROUND(C24,2)</f>
        <v>49.98</v>
      </c>
      <c r="E24" s="60">
        <v>353.82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75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50.01</v>
      </c>
      <c r="D25" s="73">
        <f>ROUND(C25,2)</f>
        <v>50.01</v>
      </c>
      <c r="E25" s="60">
        <v>232.07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75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290.09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75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50.03</v>
      </c>
      <c r="D27" s="73">
        <f>ROUND(C27,2)</f>
        <v>50.03</v>
      </c>
      <c r="E27" s="60">
        <v>116.03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75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449.43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75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385.69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75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385.69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75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49.98</v>
      </c>
      <c r="D31" s="73">
        <f>ROUND(C31,2)</f>
        <v>49.98</v>
      </c>
      <c r="E31" s="60">
        <v>353.82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75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449.43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75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49.99</v>
      </c>
      <c r="D33" s="73">
        <f>ROUND(C33,2)</f>
        <v>49.99</v>
      </c>
      <c r="E33" s="60">
        <v>321.95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75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640.65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75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</v>
      </c>
      <c r="D35" s="73">
        <f>ROUND(C35,2)</f>
        <v>49.9</v>
      </c>
      <c r="E35" s="60">
        <v>608.78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75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385.69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75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449.43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75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50.05</v>
      </c>
      <c r="D38" s="73">
        <f>ROUND(C38,2)</f>
        <v>50.05</v>
      </c>
      <c r="E38" s="60">
        <v>0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50.05</v>
      </c>
      <c r="D39" s="73">
        <f>ROUND(C39,2)</f>
        <v>50.05</v>
      </c>
      <c r="E39" s="60">
        <v>0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321.95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75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49.97</v>
      </c>
      <c r="D41" s="73">
        <f>ROUND(C41,2)</f>
        <v>49.97</v>
      </c>
      <c r="E41" s="60">
        <v>385.69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75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49.99</v>
      </c>
      <c r="D42" s="73">
        <f>ROUND(C42,2)</f>
        <v>49.99</v>
      </c>
      <c r="E42" s="60">
        <v>321.95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75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232.07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75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290.09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75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385.69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75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49.97</v>
      </c>
      <c r="D46" s="73">
        <f>ROUND(C46,2)</f>
        <v>49.97</v>
      </c>
      <c r="E46" s="60">
        <v>385.69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75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49.95</v>
      </c>
      <c r="D47" s="73">
        <f>ROUND(C47,2)</f>
        <v>49.95</v>
      </c>
      <c r="E47" s="60">
        <v>449.43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75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321.95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75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49.97</v>
      </c>
      <c r="D49" s="73">
        <f>ROUND(C49,2)</f>
        <v>49.97</v>
      </c>
      <c r="E49" s="60">
        <v>385.69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75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232.07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75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174.05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75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116.03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75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174.05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75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116.03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75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50.04</v>
      </c>
      <c r="D55" s="73">
        <f>ROUND(C55,2)</f>
        <v>50.04</v>
      </c>
      <c r="E55" s="60">
        <v>58.02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75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49.93</v>
      </c>
      <c r="D56" s="73">
        <f>ROUND(C56,2)</f>
        <v>49.93</v>
      </c>
      <c r="E56" s="60">
        <v>513.17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75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49.93</v>
      </c>
      <c r="D57" s="73">
        <f>ROUND(C57,2)</f>
        <v>49.93</v>
      </c>
      <c r="E57" s="60">
        <v>513.17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75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353.82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75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49.95</v>
      </c>
      <c r="D59" s="73">
        <f>ROUND(C59,2)</f>
        <v>49.95</v>
      </c>
      <c r="E59" s="60">
        <v>449.43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75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50.02</v>
      </c>
      <c r="D60" s="73">
        <f>ROUND(C60,2)</f>
        <v>50.02</v>
      </c>
      <c r="E60" s="60">
        <v>174.05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75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174.05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75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174.05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75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49.92</v>
      </c>
      <c r="D64" s="73">
        <f>ROUND(C64,2)</f>
        <v>49.92</v>
      </c>
      <c r="E64" s="60">
        <v>545.04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75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49.82</v>
      </c>
      <c r="D65" s="73">
        <f>ROUND(C65,2)</f>
        <v>49.82</v>
      </c>
      <c r="E65" s="60">
        <v>800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75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49.89</v>
      </c>
      <c r="D66" s="73">
        <f>ROUND(C66,2)</f>
        <v>49.89</v>
      </c>
      <c r="E66" s="60">
        <v>640.65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75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49.93</v>
      </c>
      <c r="D67" s="73">
        <f>ROUND(C67,2)</f>
        <v>49.93</v>
      </c>
      <c r="E67" s="60">
        <v>513.17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75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</v>
      </c>
      <c r="D68" s="73">
        <f>ROUND(C68,2)</f>
        <v>50</v>
      </c>
      <c r="E68" s="60">
        <v>290.09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75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353.82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75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321.95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75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321.95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75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174.05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75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49.92</v>
      </c>
      <c r="D73" s="73">
        <f>ROUND(C73,2)</f>
        <v>49.92</v>
      </c>
      <c r="E73" s="60">
        <v>545.04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75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49.89</v>
      </c>
      <c r="D74" s="73">
        <f>ROUND(C74,2)</f>
        <v>49.89</v>
      </c>
      <c r="E74" s="60">
        <v>640.65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75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49.85</v>
      </c>
      <c r="D75" s="73">
        <f>ROUND(C75,2)</f>
        <v>49.85</v>
      </c>
      <c r="E75" s="60">
        <v>768.13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75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385.69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75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353.82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75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49.96</v>
      </c>
      <c r="D78" s="73">
        <f>ROUND(C78,2)</f>
        <v>49.96</v>
      </c>
      <c r="E78" s="60">
        <v>417.56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75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290.09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75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50.02</v>
      </c>
      <c r="D80" s="73">
        <f>ROUND(C80,2)</f>
        <v>50.02</v>
      </c>
      <c r="E80" s="60">
        <v>174.05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75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49.98</v>
      </c>
      <c r="D81" s="73">
        <f>ROUND(C81,2)</f>
        <v>49.98</v>
      </c>
      <c r="E81" s="60">
        <v>353.82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75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49.92</v>
      </c>
      <c r="D82" s="73">
        <f>ROUND(C82,2)</f>
        <v>49.92</v>
      </c>
      <c r="E82" s="60">
        <v>545.04</v>
      </c>
      <c r="F82" s="61">
        <v>4.87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0.5844</v>
      </c>
      <c r="T82" s="60">
        <f>MIN($T$6/100*F82,200)</f>
        <v>0.7305</v>
      </c>
      <c r="U82" s="60">
        <f>MIN($U$6/100*F82,250)</f>
        <v>0.9740000000000001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75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49.82</v>
      </c>
      <c r="D83" s="73">
        <f>ROUND(C83,2)</f>
        <v>49.82</v>
      </c>
      <c r="E83" s="60">
        <v>800</v>
      </c>
      <c r="F83" s="61">
        <v>4.87</v>
      </c>
      <c r="G83" s="74">
        <v>-0.05902629999999931</v>
      </c>
      <c r="H83" s="63">
        <f>MAX(G83,-0.12*F83)</f>
        <v>-0.05902629999999931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-0.001180525999999986</v>
      </c>
      <c r="S83" s="60">
        <f>MIN($S$6/100*F83,150)</f>
        <v>0.5844</v>
      </c>
      <c r="T83" s="60">
        <f>MIN($T$6/100*F83,200)</f>
        <v>0.7305</v>
      </c>
      <c r="U83" s="60">
        <f>MIN($U$6/100*F83,250)</f>
        <v>0.9740000000000001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-0.001180525999999986</v>
      </c>
      <c r="AB83" s="75" t="str">
        <f>IF(AA83&gt;=0,AA83,"")</f>
        <v/>
      </c>
      <c r="AC83" s="76">
        <f>IF(AA83&lt;0,AA83,"")</f>
        <v>-0.001180525999999986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385.69</v>
      </c>
      <c r="F84" s="61">
        <v>4.87</v>
      </c>
      <c r="G84" s="74">
        <v>-0.2825220399999999</v>
      </c>
      <c r="H84" s="63">
        <f>MAX(G84,-0.12*F84)</f>
        <v>-0.2825220399999999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-0.002724148140189999</v>
      </c>
      <c r="S84" s="60">
        <f>MIN($S$6/100*F84,150)</f>
        <v>0.5844</v>
      </c>
      <c r="T84" s="60">
        <f>MIN($T$6/100*F84,200)</f>
        <v>0.7305</v>
      </c>
      <c r="U84" s="60">
        <f>MIN($U$6/100*F84,250)</f>
        <v>0.9740000000000001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-0.002724148140189999</v>
      </c>
      <c r="AB84" s="75" t="str">
        <f>IF(AA84&gt;=0,AA84,"")</f>
        <v/>
      </c>
      <c r="AC84" s="76">
        <f>IF(AA84&lt;0,AA84,"")</f>
        <v>-0.002724148140189999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321.95</v>
      </c>
      <c r="F85" s="61">
        <v>4.87</v>
      </c>
      <c r="G85" s="74">
        <v>-0.2727774999999992</v>
      </c>
      <c r="H85" s="63">
        <f>MAX(G85,-0.12*F85)</f>
        <v>-0.2727774999999992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-0.002195517903124994</v>
      </c>
      <c r="S85" s="60">
        <f>MIN($S$6/100*F85,150)</f>
        <v>0.5844</v>
      </c>
      <c r="T85" s="60">
        <f>MIN($T$6/100*F85,200)</f>
        <v>0.7305</v>
      </c>
      <c r="U85" s="60">
        <f>MIN($U$6/100*F85,250)</f>
        <v>0.9740000000000001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-0.002195517903124994</v>
      </c>
      <c r="AB85" s="75" t="str">
        <f>IF(AA85&gt;=0,AA85,"")</f>
        <v/>
      </c>
      <c r="AC85" s="76">
        <f>IF(AA85&lt;0,AA85,"")</f>
        <v>-0.002195517903124994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417.56</v>
      </c>
      <c r="F86" s="61">
        <v>4.87</v>
      </c>
      <c r="G86" s="74">
        <v>-0.2875514800000003</v>
      </c>
      <c r="H86" s="63">
        <f>MAX(G86,-0.12*F86)</f>
        <v>-0.2875514800000003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-0.003001749899720003</v>
      </c>
      <c r="S86" s="60">
        <f>MIN($S$6/100*F86,150)</f>
        <v>0.5844</v>
      </c>
      <c r="T86" s="60">
        <f>MIN($T$6/100*F86,200)</f>
        <v>0.7305</v>
      </c>
      <c r="U86" s="60">
        <f>MIN($U$6/100*F86,250)</f>
        <v>0.9740000000000001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-0.003001749899720003</v>
      </c>
      <c r="AB86" s="75" t="str">
        <f>IF(AA86&gt;=0,AA86,"")</f>
        <v/>
      </c>
      <c r="AC86" s="76">
        <f>IF(AA86&lt;0,AA86,"")</f>
        <v>-0.003001749899720003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232.07</v>
      </c>
      <c r="F87" s="61">
        <v>4.87</v>
      </c>
      <c r="G87" s="74">
        <v>-0.2875514800000003</v>
      </c>
      <c r="H87" s="63">
        <f>MAX(G87,-0.12*F87)</f>
        <v>-0.2875514800000003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-0.001668301799090001</v>
      </c>
      <c r="S87" s="60">
        <f>MIN($S$6/100*F87,150)</f>
        <v>0.5844</v>
      </c>
      <c r="T87" s="60">
        <f>MIN($T$6/100*F87,200)</f>
        <v>0.7305</v>
      </c>
      <c r="U87" s="60">
        <f>MIN($U$6/100*F87,250)</f>
        <v>0.9740000000000001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-0.001668301799090001</v>
      </c>
      <c r="AB87" s="75" t="str">
        <f>IF(AA87&gt;=0,AA87,"")</f>
        <v/>
      </c>
      <c r="AC87" s="76">
        <f>IF(AA87&lt;0,AA87,"")</f>
        <v>-0.001668301799090001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174.05</v>
      </c>
      <c r="F88" s="61">
        <v>4.87</v>
      </c>
      <c r="G88" s="74">
        <v>-0.2825220399999999</v>
      </c>
      <c r="H88" s="63">
        <f>MAX(G88,-0.12*F88)</f>
        <v>-0.2825220399999999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-0.00122932402655</v>
      </c>
      <c r="S88" s="60">
        <f>MIN($S$6/100*F88,150)</f>
        <v>0.5844</v>
      </c>
      <c r="T88" s="60">
        <f>MIN($T$6/100*F88,200)</f>
        <v>0.7305</v>
      </c>
      <c r="U88" s="60">
        <f>MIN($U$6/100*F88,250)</f>
        <v>0.9740000000000001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-0.00122932402655</v>
      </c>
      <c r="AB88" s="75" t="str">
        <f>IF(AA88&gt;=0,AA88,"")</f>
        <v/>
      </c>
      <c r="AC88" s="76">
        <f>IF(AA88&lt;0,AA88,"")</f>
        <v>-0.00122932402655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353.82</v>
      </c>
      <c r="F89" s="61">
        <v>4.87</v>
      </c>
      <c r="G89" s="74">
        <v>-0.1819332400000002</v>
      </c>
      <c r="H89" s="63">
        <f>MAX(G89,-0.12*F89)</f>
        <v>-0.1819332400000002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-0.001609290474420002</v>
      </c>
      <c r="S89" s="60">
        <f>MIN($S$6/100*F89,150)</f>
        <v>0.5844</v>
      </c>
      <c r="T89" s="60">
        <f>MIN($T$6/100*F89,200)</f>
        <v>0.7305</v>
      </c>
      <c r="U89" s="60">
        <f>MIN($U$6/100*F89,250)</f>
        <v>0.9740000000000001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-0.001609290474420002</v>
      </c>
      <c r="AB89" s="75" t="str">
        <f>IF(AA89&gt;=0,AA89,"")</f>
        <v/>
      </c>
      <c r="AC89" s="76">
        <f>IF(AA89&lt;0,AA89,"")</f>
        <v>-0.001609290474420002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</v>
      </c>
      <c r="D90" s="73">
        <f>ROUND(C90,2)</f>
        <v>49.9</v>
      </c>
      <c r="E90" s="60">
        <v>608.78</v>
      </c>
      <c r="F90" s="61">
        <v>4.87</v>
      </c>
      <c r="G90" s="74">
        <v>-0.04205193999999857</v>
      </c>
      <c r="H90" s="63">
        <f>MAX(G90,-0.12*F90)</f>
        <v>-0.04205193999999857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-0.0006400095008299782</v>
      </c>
      <c r="S90" s="60">
        <f>MIN($S$6/100*F90,150)</f>
        <v>0.5844</v>
      </c>
      <c r="T90" s="60">
        <f>MIN($T$6/100*F90,200)</f>
        <v>0.7305</v>
      </c>
      <c r="U90" s="60">
        <f>MIN($U$6/100*F90,250)</f>
        <v>0.9740000000000001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-0.0006400095008299782</v>
      </c>
      <c r="AB90" s="75" t="str">
        <f>IF(AA90&gt;=0,AA90,"")</f>
        <v/>
      </c>
      <c r="AC90" s="76">
        <f>IF(AA90&lt;0,AA90,"")</f>
        <v>-0.0006400095008299782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49.94</v>
      </c>
      <c r="D91" s="73">
        <f>ROUND(C91,2)</f>
        <v>49.94</v>
      </c>
      <c r="E91" s="60">
        <v>481.3</v>
      </c>
      <c r="F91" s="61">
        <v>4.87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0.5844</v>
      </c>
      <c r="T91" s="60">
        <f>MIN($T$6/100*F91,200)</f>
        <v>0.7305</v>
      </c>
      <c r="U91" s="60">
        <f>MIN($U$6/100*F91,250)</f>
        <v>0.9740000000000001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75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49.84</v>
      </c>
      <c r="D92" s="73">
        <f>ROUND(C92,2)</f>
        <v>49.84</v>
      </c>
      <c r="E92" s="60">
        <v>800</v>
      </c>
      <c r="F92" s="61">
        <v>4.87</v>
      </c>
      <c r="G92" s="74">
        <v>-0.2778069399999996</v>
      </c>
      <c r="H92" s="63">
        <f>MAX(G92,-0.12*F92)</f>
        <v>-0.2778069399999996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-0.005556138799999992</v>
      </c>
      <c r="S92" s="60">
        <f>MIN($S$6/100*F92,150)</f>
        <v>0.5844</v>
      </c>
      <c r="T92" s="60">
        <f>MIN($T$6/100*F92,200)</f>
        <v>0.7305</v>
      </c>
      <c r="U92" s="60">
        <f>MIN($U$6/100*F92,250)</f>
        <v>0.9740000000000001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-0.005556138799999992</v>
      </c>
      <c r="AB92" s="75" t="str">
        <f>IF(AA92&gt;=0,AA92,"")</f>
        <v/>
      </c>
      <c r="AC92" s="76">
        <f>IF(AA92&lt;0,AA92,"")</f>
        <v>-0.005556138799999992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481.3</v>
      </c>
      <c r="F93" s="61">
        <v>4.87</v>
      </c>
      <c r="G93" s="74">
        <v>-0.3708515800000001</v>
      </c>
      <c r="H93" s="63">
        <f>MAX(G93,-0.12*F93)</f>
        <v>-0.3708515800000001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-0.004462271636350001</v>
      </c>
      <c r="S93" s="60">
        <f>MIN($S$6/100*F93,150)</f>
        <v>0.5844</v>
      </c>
      <c r="T93" s="60">
        <f>MIN($T$6/100*F93,200)</f>
        <v>0.7305</v>
      </c>
      <c r="U93" s="60">
        <f>MIN($U$6/100*F93,250)</f>
        <v>0.9740000000000001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-0.004462271636350001</v>
      </c>
      <c r="AB93" s="75" t="str">
        <f>IF(AA93&gt;=0,AA93,"")</f>
        <v/>
      </c>
      <c r="AC93" s="76">
        <f>IF(AA93&lt;0,AA93,"")</f>
        <v>-0.004462271636350001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353.82</v>
      </c>
      <c r="F94" s="61">
        <v>4.87</v>
      </c>
      <c r="G94" s="74">
        <v>-0.36362176</v>
      </c>
      <c r="H94" s="63">
        <f>MAX(G94,-0.12*F94)</f>
        <v>-0.36362176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-0.00321641627808</v>
      </c>
      <c r="S94" s="60">
        <f>MIN($S$6/100*F94,150)</f>
        <v>0.5844</v>
      </c>
      <c r="T94" s="60">
        <f>MIN($T$6/100*F94,200)</f>
        <v>0.7305</v>
      </c>
      <c r="U94" s="60">
        <f>MIN($U$6/100*F94,250)</f>
        <v>0.9740000000000001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-0.00321641627808</v>
      </c>
      <c r="AB94" s="75" t="str">
        <f>IF(AA94&gt;=0,AA94,"")</f>
        <v/>
      </c>
      <c r="AC94" s="76">
        <f>IF(AA94&lt;0,AA94,"")</f>
        <v>-0.00321641627808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50.01</v>
      </c>
      <c r="D95" s="73">
        <f>ROUND(C95,2)</f>
        <v>50.01</v>
      </c>
      <c r="E95" s="60">
        <v>232.07</v>
      </c>
      <c r="F95" s="61">
        <v>4.87</v>
      </c>
      <c r="G95" s="74">
        <v>-0.3661364799999989</v>
      </c>
      <c r="H95" s="63">
        <f>MAX(G95,-0.12*F95)</f>
        <v>-0.3661364799999989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-0.002124232322839993</v>
      </c>
      <c r="S95" s="60">
        <f>MIN($S$6/100*F95,150)</f>
        <v>0.5844</v>
      </c>
      <c r="T95" s="60">
        <f>MIN($T$6/100*F95,200)</f>
        <v>0.7305</v>
      </c>
      <c r="U95" s="60">
        <f>MIN($U$6/100*F95,250)</f>
        <v>0.9740000000000001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-0.002124232322839993</v>
      </c>
      <c r="AB95" s="75" t="str">
        <f>IF(AA95&gt;=0,AA95,"")</f>
        <v/>
      </c>
      <c r="AC95" s="76">
        <f>IF(AA95&lt;0,AA95,"")</f>
        <v>-0.002124232322839993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576.91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75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49.93</v>
      </c>
      <c r="D97" s="73">
        <f>ROUND(C97,2)</f>
        <v>49.93</v>
      </c>
      <c r="E97" s="60">
        <v>513.17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75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49.96</v>
      </c>
      <c r="D98" s="73">
        <f>ROUND(C98,2)</f>
        <v>49.96</v>
      </c>
      <c r="E98" s="60">
        <v>417.56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75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232.07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75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417.56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75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481.3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75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49.92</v>
      </c>
      <c r="D102" s="73">
        <f>ROUND(C102,2)</f>
        <v>49.92</v>
      </c>
      <c r="E102" s="60">
        <v>545.04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75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49.92</v>
      </c>
      <c r="D103" s="98">
        <f>ROUND(C103,2)</f>
        <v>49.92</v>
      </c>
      <c r="E103" s="99">
        <v>545.04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07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49.97697916666664</v>
      </c>
      <c r="D104" s="110">
        <f>ROUND(C104,2)</f>
        <v>49.98</v>
      </c>
      <c r="E104" s="111">
        <f>AVERAGE(E6:E103)</f>
        <v>338.485625</v>
      </c>
      <c r="F104" s="111">
        <f>AVERAGE(F6:F103)</f>
        <v>0.7102083333333332</v>
      </c>
      <c r="G104" s="112">
        <f>SUM(G8:G103)/4</f>
        <v>-0.7685881949999991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-0.02960792678119495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-0.02960792678119495</v>
      </c>
      <c r="AB104" s="116">
        <f>SUM(AB8:AB103)</f>
        <v>0</v>
      </c>
      <c r="AC104" s="117">
        <f>SUM(AC8:AC103)</f>
        <v>-0.02960792678119495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-0.02960792678119495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58.01700000000001</v>
      </c>
      <c r="AH152" s="86">
        <f>MIN(AG152,$C$2)</f>
        <v>58.01700000000001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116.034</v>
      </c>
      <c r="AH153" s="86">
        <f>MIN(AG153,$C$2)</f>
        <v>116.034</v>
      </c>
    </row>
    <row r="154" spans="1:37" customHeight="1" ht="16">
      <c r="AE154" s="16"/>
      <c r="AF154" s="133">
        <f>ROUND((AF153-0.01),2)</f>
        <v>50.02</v>
      </c>
      <c r="AG154" s="134">
        <f>3*$A$2/5</f>
        <v>174.051</v>
      </c>
      <c r="AH154" s="86">
        <f>MIN(AG154,$C$2)</f>
        <v>174.051</v>
      </c>
    </row>
    <row r="155" spans="1:37" customHeight="1" ht="16">
      <c r="AE155" s="16"/>
      <c r="AF155" s="133">
        <f>ROUND((AF154-0.01),2)</f>
        <v>50.01</v>
      </c>
      <c r="AG155" s="134">
        <f>4*$A$2/5</f>
        <v>232.068</v>
      </c>
      <c r="AH155" s="86">
        <f>MIN(AG155,$C$2)</f>
        <v>232.068</v>
      </c>
    </row>
    <row r="156" spans="1:37" customHeight="1" ht="16">
      <c r="AE156" s="16"/>
      <c r="AF156" s="133">
        <f>ROUND((AF155-0.01),2)</f>
        <v>50</v>
      </c>
      <c r="AG156" s="134">
        <f>5*$A$2/5</f>
        <v>290.085</v>
      </c>
      <c r="AH156" s="86">
        <f>MIN(AG156,$C$2)</f>
        <v>290.085</v>
      </c>
    </row>
    <row r="157" spans="1:37" customHeight="1" ht="16">
      <c r="AE157" s="16"/>
      <c r="AF157" s="133">
        <f>ROUND((AF156-0.01),2)</f>
        <v>49.99</v>
      </c>
      <c r="AG157" s="134">
        <f>50+15*$A$2/16</f>
        <v>321.9546875</v>
      </c>
      <c r="AH157" s="86">
        <f>MIN(AG157,$C$2)</f>
        <v>321.9546875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353.824375</v>
      </c>
      <c r="AH158" s="86">
        <f>MIN(AG158,$C$2)</f>
        <v>353.824375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385.6940625</v>
      </c>
      <c r="AH159" s="86">
        <f>MIN(AG159,$C$2)</f>
        <v>385.6940625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417.56375</v>
      </c>
      <c r="AH160" s="86">
        <f>MIN(AG160,$C$2)</f>
        <v>417.56375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449.4334375</v>
      </c>
      <c r="AH161" s="86">
        <f>MIN(AG161,$C$2)</f>
        <v>449.4334375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481.303125</v>
      </c>
      <c r="AH162" s="86">
        <f>MIN(AG162,$C$2)</f>
        <v>481.303125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513.1728125</v>
      </c>
      <c r="AH163" s="86">
        <f>MIN(AG163,$C$2)</f>
        <v>513.1728125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545.0425</v>
      </c>
      <c r="AH164" s="135">
        <f>MIN(AG164,$C$2)</f>
        <v>545.0425</v>
      </c>
    </row>
    <row r="165" spans="1:37" customHeight="1" ht="15">
      <c r="AE165" s="16"/>
      <c r="AF165" s="133">
        <f>ROUND((AF164-0.01),2)</f>
        <v>49.91</v>
      </c>
      <c r="AG165" s="134">
        <f>450+7*$A$2/16</f>
        <v>576.9121875000001</v>
      </c>
      <c r="AH165" s="135">
        <f>MIN(AG165,$C$2)</f>
        <v>576.9121875000001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608.781875</v>
      </c>
      <c r="AH166" s="135">
        <f>MIN(AG166,$C$2)</f>
        <v>608.781875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640.6515625</v>
      </c>
      <c r="AH167" s="135">
        <f>MIN(AG167,$C$2)</f>
        <v>640.6515625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672.52125</v>
      </c>
      <c r="AH168" s="135">
        <f>MIN(AG168,$C$2)</f>
        <v>672.52125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704.3909375000001</v>
      </c>
      <c r="AH169" s="135">
        <f>MIN(AG169,$C$2)</f>
        <v>704.3909375000001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736.260625</v>
      </c>
      <c r="AH170" s="135">
        <f>MIN(AG170,$C$2)</f>
        <v>736.260625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768.1303124999999</v>
      </c>
      <c r="AH171" s="135">
        <f>MIN(AG171,$C$2)</f>
        <v>768.1303124999999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-0.003721655262544983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287.063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49.94</v>
      </c>
      <c r="D8" s="59">
        <f>ROUND(C8,2)</f>
        <v>49.94</v>
      </c>
      <c r="E8" s="60">
        <v>479.41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447.36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319.12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229.65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</v>
      </c>
      <c r="D12" s="73">
        <f>ROUND(C12,2)</f>
        <v>50</v>
      </c>
      <c r="E12" s="60">
        <v>287.06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319.12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383.24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</v>
      </c>
      <c r="D15" s="73">
        <f>ROUND(C15,2)</f>
        <v>50</v>
      </c>
      <c r="E15" s="60">
        <v>287.06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383.24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49.95</v>
      </c>
      <c r="D17" s="73">
        <f>ROUND(C17,2)</f>
        <v>49.95</v>
      </c>
      <c r="E17" s="60">
        <v>447.36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383.24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49.95</v>
      </c>
      <c r="D19" s="73">
        <f>ROUND(C19,2)</f>
        <v>49.95</v>
      </c>
      <c r="E19" s="60">
        <v>447.36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49.96</v>
      </c>
      <c r="D20" s="73">
        <f>ROUND(C20,2)</f>
        <v>49.96</v>
      </c>
      <c r="E20" s="60">
        <v>415.3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49.98</v>
      </c>
      <c r="D21" s="73">
        <f>ROUND(C21,2)</f>
        <v>49.98</v>
      </c>
      <c r="E21" s="60">
        <v>351.18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49.94</v>
      </c>
      <c r="D22" s="73">
        <f>ROUND(C22,2)</f>
        <v>49.94</v>
      </c>
      <c r="E22" s="60">
        <v>479.41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49.99</v>
      </c>
      <c r="D23" s="73">
        <f>ROUND(C23,2)</f>
        <v>49.99</v>
      </c>
      <c r="E23" s="60">
        <v>319.12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49.93</v>
      </c>
      <c r="D24" s="73">
        <f>ROUND(C24,2)</f>
        <v>49.93</v>
      </c>
      <c r="E24" s="60">
        <v>511.47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50.03</v>
      </c>
      <c r="D25" s="73">
        <f>ROUND(C25,2)</f>
        <v>50.03</v>
      </c>
      <c r="E25" s="60">
        <v>114.83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57.41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57.41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383.24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49.93</v>
      </c>
      <c r="D29" s="73">
        <f>ROUND(C29,2)</f>
        <v>49.93</v>
      </c>
      <c r="E29" s="60">
        <v>511.47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49.93</v>
      </c>
      <c r="D30" s="73">
        <f>ROUND(C30,2)</f>
        <v>49.93</v>
      </c>
      <c r="E30" s="60">
        <v>511.47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</v>
      </c>
      <c r="D31" s="73">
        <f>ROUND(C31,2)</f>
        <v>49.9</v>
      </c>
      <c r="E31" s="60">
        <v>607.65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575.59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49.93</v>
      </c>
      <c r="D33" s="73">
        <f>ROUND(C33,2)</f>
        <v>49.93</v>
      </c>
      <c r="E33" s="60">
        <v>511.47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49.86</v>
      </c>
      <c r="D34" s="73">
        <f>ROUND(C34,2)</f>
        <v>49.86</v>
      </c>
      <c r="E34" s="60">
        <v>735.88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49.86</v>
      </c>
      <c r="D35" s="73">
        <f>ROUND(C35,2)</f>
        <v>49.86</v>
      </c>
      <c r="E35" s="60">
        <v>735.88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49.94</v>
      </c>
      <c r="D36" s="73">
        <f>ROUND(C36,2)</f>
        <v>49.94</v>
      </c>
      <c r="E36" s="60">
        <v>479.41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511.47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49.98</v>
      </c>
      <c r="D38" s="73">
        <f>ROUND(C38,2)</f>
        <v>49.98</v>
      </c>
      <c r="E38" s="60">
        <v>351.18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114.83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415.3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351.18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49.95</v>
      </c>
      <c r="D42" s="73">
        <f>ROUND(C42,2)</f>
        <v>49.95</v>
      </c>
      <c r="E42" s="60">
        <v>447.36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50.01</v>
      </c>
      <c r="D43" s="73">
        <f>ROUND(C43,2)</f>
        <v>50.01</v>
      </c>
      <c r="E43" s="60">
        <v>229.65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49.95</v>
      </c>
      <c r="D44" s="73">
        <f>ROUND(C44,2)</f>
        <v>49.95</v>
      </c>
      <c r="E44" s="60">
        <v>447.36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49.85</v>
      </c>
      <c r="D45" s="73">
        <f>ROUND(C45,2)</f>
        <v>49.85</v>
      </c>
      <c r="E45" s="60">
        <v>767.9400000000001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543.53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50.03</v>
      </c>
      <c r="D47" s="73">
        <f>ROUND(C47,2)</f>
        <v>50.03</v>
      </c>
      <c r="E47" s="60">
        <v>114.83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50.05</v>
      </c>
      <c r="D48" s="73">
        <f>ROUND(C48,2)</f>
        <v>50.05</v>
      </c>
      <c r="E48" s="60">
        <v>0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172.24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172.24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57.41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114.83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114.83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229.65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229.65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319.12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50.01</v>
      </c>
      <c r="D57" s="73">
        <f>ROUND(C57,2)</f>
        <v>50.01</v>
      </c>
      <c r="E57" s="60">
        <v>229.65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383.24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50.02</v>
      </c>
      <c r="D59" s="73">
        <f>ROUND(C59,2)</f>
        <v>50.02</v>
      </c>
      <c r="E59" s="60">
        <v>172.24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50.04</v>
      </c>
      <c r="D61" s="73">
        <f>ROUND(C61,2)</f>
        <v>50.04</v>
      </c>
      <c r="E61" s="60">
        <v>57.41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50.02</v>
      </c>
      <c r="D62" s="73">
        <f>ROUND(C62,2)</f>
        <v>50.02</v>
      </c>
      <c r="E62" s="60">
        <v>172.24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172.24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50.04</v>
      </c>
      <c r="D64" s="73">
        <f>ROUND(C64,2)</f>
        <v>50.04</v>
      </c>
      <c r="E64" s="60">
        <v>57.41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49.96</v>
      </c>
      <c r="D65" s="73">
        <f>ROUND(C65,2)</f>
        <v>49.96</v>
      </c>
      <c r="E65" s="60">
        <v>415.3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49.93</v>
      </c>
      <c r="D66" s="73">
        <f>ROUND(C66,2)</f>
        <v>49.93</v>
      </c>
      <c r="E66" s="60">
        <v>511.47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229.65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383.24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49.92</v>
      </c>
      <c r="D69" s="73">
        <f>ROUND(C69,2)</f>
        <v>49.92</v>
      </c>
      <c r="E69" s="60">
        <v>543.53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50.03</v>
      </c>
      <c r="D70" s="73">
        <f>ROUND(C70,2)</f>
        <v>50.03</v>
      </c>
      <c r="E70" s="60">
        <v>114.83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50.03</v>
      </c>
      <c r="D71" s="73">
        <f>ROUND(C71,2)</f>
        <v>50.03</v>
      </c>
      <c r="E71" s="60">
        <v>114.83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114.83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50.03</v>
      </c>
      <c r="D73" s="73">
        <f>ROUND(C73,2)</f>
        <v>50.03</v>
      </c>
      <c r="E73" s="60">
        <v>114.83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49.98</v>
      </c>
      <c r="D74" s="73">
        <f>ROUND(C74,2)</f>
        <v>49.98</v>
      </c>
      <c r="E74" s="60">
        <v>351.18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49.94</v>
      </c>
      <c r="D75" s="73">
        <f>ROUND(C75,2)</f>
        <v>49.94</v>
      </c>
      <c r="E75" s="60">
        <v>479.41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49.98</v>
      </c>
      <c r="D76" s="73">
        <f>ROUND(C76,2)</f>
        <v>49.98</v>
      </c>
      <c r="E76" s="60">
        <v>351.18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479.41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383.24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49.99</v>
      </c>
      <c r="D79" s="73">
        <f>ROUND(C79,2)</f>
        <v>49.99</v>
      </c>
      <c r="E79" s="60">
        <v>319.12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319.12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49.98</v>
      </c>
      <c r="D82" s="73">
        <f>ROUND(C82,2)</f>
        <v>49.98</v>
      </c>
      <c r="E82" s="60">
        <v>351.18</v>
      </c>
      <c r="F82" s="61">
        <v>4.87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0.5844</v>
      </c>
      <c r="T82" s="60">
        <f>MIN($T$6/100*F82,200)</f>
        <v>0.7305</v>
      </c>
      <c r="U82" s="60">
        <f>MIN($U$6/100*F82,250)</f>
        <v>0.9740000000000001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479.41</v>
      </c>
      <c r="F83" s="61">
        <v>4.87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0.5844</v>
      </c>
      <c r="T83" s="60">
        <f>MIN($T$6/100*F83,200)</f>
        <v>0.7305</v>
      </c>
      <c r="U83" s="60">
        <f>MIN($U$6/100*F83,250)</f>
        <v>0.9740000000000001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50.04</v>
      </c>
      <c r="D84" s="73">
        <f>ROUND(C84,2)</f>
        <v>50.04</v>
      </c>
      <c r="E84" s="60">
        <v>57.41</v>
      </c>
      <c r="F84" s="61">
        <v>4.87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0.5844</v>
      </c>
      <c r="T84" s="60">
        <f>MIN($T$6/100*F84,200)</f>
        <v>0.7305</v>
      </c>
      <c r="U84" s="60">
        <f>MIN($U$6/100*F84,250)</f>
        <v>0.9740000000000001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229.65</v>
      </c>
      <c r="F85" s="61">
        <v>4.87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0.5844</v>
      </c>
      <c r="T85" s="60">
        <f>MIN($T$6/100*F85,200)</f>
        <v>0.7305</v>
      </c>
      <c r="U85" s="60">
        <f>MIN($U$6/100*F85,250)</f>
        <v>0.9740000000000001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50.01</v>
      </c>
      <c r="D86" s="73">
        <f>ROUND(C86,2)</f>
        <v>50.01</v>
      </c>
      <c r="E86" s="60">
        <v>229.65</v>
      </c>
      <c r="F86" s="61">
        <v>4.87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0.5844</v>
      </c>
      <c r="T86" s="60">
        <f>MIN($T$6/100*F86,200)</f>
        <v>0.7305</v>
      </c>
      <c r="U86" s="60">
        <f>MIN($U$6/100*F86,250)</f>
        <v>0.9740000000000001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351.18</v>
      </c>
      <c r="F87" s="61">
        <v>4.87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0.5844</v>
      </c>
      <c r="T87" s="60">
        <f>MIN($T$6/100*F87,200)</f>
        <v>0.7305</v>
      </c>
      <c r="U87" s="60">
        <f>MIN($U$6/100*F87,250)</f>
        <v>0.9740000000000001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49.96</v>
      </c>
      <c r="D88" s="73">
        <f>ROUND(C88,2)</f>
        <v>49.96</v>
      </c>
      <c r="E88" s="60">
        <v>415.3</v>
      </c>
      <c r="F88" s="61">
        <v>4.87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0.5844</v>
      </c>
      <c r="T88" s="60">
        <f>MIN($T$6/100*F88,200)</f>
        <v>0.7305</v>
      </c>
      <c r="U88" s="60">
        <f>MIN($U$6/100*F88,250)</f>
        <v>0.9740000000000001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543.53</v>
      </c>
      <c r="F89" s="61">
        <v>4.87</v>
      </c>
      <c r="G89" s="74">
        <v>-0.02476323999999952</v>
      </c>
      <c r="H89" s="63">
        <f>MAX(G89,-0.12*F89)</f>
        <v>-0.02476323999999952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-0.0003364890959299935</v>
      </c>
      <c r="S89" s="60">
        <f>MIN($S$6/100*F89,150)</f>
        <v>0.5844</v>
      </c>
      <c r="T89" s="60">
        <f>MIN($T$6/100*F89,200)</f>
        <v>0.7305</v>
      </c>
      <c r="U89" s="60">
        <f>MIN($U$6/100*F89,250)</f>
        <v>0.9740000000000001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-0.0003364890959299935</v>
      </c>
      <c r="AB89" s="139" t="str">
        <f>IF(AA89&gt;=0,AA89,"")</f>
        <v/>
      </c>
      <c r="AC89" s="76">
        <f>IF(AA89&lt;0,AA89,"")</f>
        <v>-0.0003364890959299935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49.92</v>
      </c>
      <c r="D90" s="73">
        <f>ROUND(C90,2)</f>
        <v>49.92</v>
      </c>
      <c r="E90" s="60">
        <v>543.53</v>
      </c>
      <c r="F90" s="61">
        <v>4.87</v>
      </c>
      <c r="G90" s="74">
        <v>-0.09108897999999943</v>
      </c>
      <c r="H90" s="63">
        <f>MAX(G90,-0.12*F90)</f>
        <v>-0.09108897999999943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-0.001237739832484992</v>
      </c>
      <c r="S90" s="60">
        <f>MIN($S$6/100*F90,150)</f>
        <v>0.5844</v>
      </c>
      <c r="T90" s="60">
        <f>MIN($T$6/100*F90,200)</f>
        <v>0.7305</v>
      </c>
      <c r="U90" s="60">
        <f>MIN($U$6/100*F90,250)</f>
        <v>0.9740000000000001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-0.001237739832484992</v>
      </c>
      <c r="AB90" s="139" t="str">
        <f>IF(AA90&gt;=0,AA90,"")</f>
        <v/>
      </c>
      <c r="AC90" s="76">
        <f>IF(AA90&lt;0,AA90,"")</f>
        <v>-0.001237739832484992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49.88</v>
      </c>
      <c r="D91" s="73">
        <f>ROUND(C91,2)</f>
        <v>49.88</v>
      </c>
      <c r="E91" s="60">
        <v>671.77</v>
      </c>
      <c r="F91" s="61">
        <v>4.87</v>
      </c>
      <c r="G91" s="74">
        <v>-0.1278667599999999</v>
      </c>
      <c r="H91" s="63">
        <f>MAX(G91,-0.12*F91)</f>
        <v>-0.1278667599999999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-0.002147426334129998</v>
      </c>
      <c r="S91" s="60">
        <f>MIN($S$6/100*F91,150)</f>
        <v>0.5844</v>
      </c>
      <c r="T91" s="60">
        <f>MIN($T$6/100*F91,200)</f>
        <v>0.7305</v>
      </c>
      <c r="U91" s="60">
        <f>MIN($U$6/100*F91,250)</f>
        <v>0.9740000000000001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-0.002147426334129998</v>
      </c>
      <c r="AB91" s="139" t="str">
        <f>IF(AA91&gt;=0,AA91,"")</f>
        <v/>
      </c>
      <c r="AC91" s="76">
        <f>IF(AA91&lt;0,AA91,"")</f>
        <v>-0.002147426334129998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49.78</v>
      </c>
      <c r="D92" s="73">
        <f>ROUND(C92,2)</f>
        <v>49.78</v>
      </c>
      <c r="E92" s="60">
        <v>800</v>
      </c>
      <c r="F92" s="61">
        <v>4.87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0.5844</v>
      </c>
      <c r="T92" s="60">
        <f>MIN($T$6/100*F92,200)</f>
        <v>0.7305</v>
      </c>
      <c r="U92" s="60">
        <f>MIN($U$6/100*F92,250)</f>
        <v>0.9740000000000001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138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</v>
      </c>
      <c r="D93" s="73">
        <f>ROUND(C93,2)</f>
        <v>49.9</v>
      </c>
      <c r="E93" s="60">
        <v>607.65</v>
      </c>
      <c r="F93" s="61">
        <v>4.87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0.5844</v>
      </c>
      <c r="T93" s="60">
        <f>MIN($T$6/100*F93,200)</f>
        <v>0.7305</v>
      </c>
      <c r="U93" s="60">
        <f>MIN($U$6/100*F93,250)</f>
        <v>0.9740000000000001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50.05</v>
      </c>
      <c r="D94" s="73">
        <f>ROUND(C94,2)</f>
        <v>50.05</v>
      </c>
      <c r="E94" s="60">
        <v>0</v>
      </c>
      <c r="F94" s="61">
        <v>4.87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0.5844</v>
      </c>
      <c r="T94" s="60">
        <f>MIN($T$6/100*F94,200)</f>
        <v>0.7305</v>
      </c>
      <c r="U94" s="60">
        <f>MIN($U$6/100*F94,250)</f>
        <v>0.9740000000000001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50.1</v>
      </c>
      <c r="D95" s="73">
        <f>ROUND(C95,2)</f>
        <v>50.1</v>
      </c>
      <c r="E95" s="60">
        <v>0</v>
      </c>
      <c r="F95" s="61">
        <v>4.87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0.5844</v>
      </c>
      <c r="T95" s="60">
        <f>MIN($T$6/100*F95,200)</f>
        <v>0.7305</v>
      </c>
      <c r="U95" s="60">
        <f>MIN($U$6/100*F95,250)</f>
        <v>0.9740000000000001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319.12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50.02</v>
      </c>
      <c r="D97" s="73">
        <f>ROUND(C97,2)</f>
        <v>50.02</v>
      </c>
      <c r="E97" s="60">
        <v>172.24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50.01</v>
      </c>
      <c r="D98" s="73">
        <f>ROUND(C98,2)</f>
        <v>50.01</v>
      </c>
      <c r="E98" s="60">
        <v>229.65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172.24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49.96</v>
      </c>
      <c r="D100" s="73">
        <f>ROUND(C100,2)</f>
        <v>49.96</v>
      </c>
      <c r="E100" s="60">
        <v>415.3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447.36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447.36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49.95</v>
      </c>
      <c r="D103" s="98">
        <f>ROUND(C103,2)</f>
        <v>49.95</v>
      </c>
      <c r="E103" s="99">
        <v>447.36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49.97770833333336</v>
      </c>
      <c r="D104" s="110">
        <f>ROUND(C104,2)</f>
        <v>49.98</v>
      </c>
      <c r="E104" s="111">
        <f>AVERAGE(E6:E103)</f>
        <v>332.0468750000003</v>
      </c>
      <c r="F104" s="111">
        <f>AVERAGE(F6:F103)</f>
        <v>0.7102083333333332</v>
      </c>
      <c r="G104" s="112">
        <f>SUM(G8:G103)/4</f>
        <v>-0.0609297449999997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-0.003721655262544983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-0.003721655262544983</v>
      </c>
      <c r="AB104" s="116">
        <f>SUM(AB8:AB103)</f>
        <v>0</v>
      </c>
      <c r="AC104" s="117">
        <f>SUM(AC8:AC103)</f>
        <v>-0.003721655262544983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-0.003721655262544983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57.4126</v>
      </c>
      <c r="AH152" s="86">
        <f>MIN(AG152,$C$2)</f>
        <v>57.4126</v>
      </c>
    </row>
    <row r="153" spans="1:37" customHeight="1" ht="16">
      <c r="AE153" s="16"/>
      <c r="AF153" s="133">
        <f>ROUND((AF152-0.01),2)</f>
        <v>50.03</v>
      </c>
      <c r="AG153" s="134">
        <f>2*$A$2/5</f>
        <v>114.8252</v>
      </c>
      <c r="AH153" s="86">
        <f>MIN(AG153,$C$2)</f>
        <v>114.8252</v>
      </c>
    </row>
    <row r="154" spans="1:37" customHeight="1" ht="16">
      <c r="AE154" s="16"/>
      <c r="AF154" s="133">
        <f>ROUND((AF153-0.01),2)</f>
        <v>50.02</v>
      </c>
      <c r="AG154" s="134">
        <f>3*$A$2/5</f>
        <v>172.2378</v>
      </c>
      <c r="AH154" s="86">
        <f>MIN(AG154,$C$2)</f>
        <v>172.2378</v>
      </c>
    </row>
    <row r="155" spans="1:37" customHeight="1" ht="16">
      <c r="AE155" s="16"/>
      <c r="AF155" s="133">
        <f>ROUND((AF154-0.01),2)</f>
        <v>50.01</v>
      </c>
      <c r="AG155" s="134">
        <f>4*$A$2/5</f>
        <v>229.6504</v>
      </c>
      <c r="AH155" s="86">
        <f>MIN(AG155,$C$2)</f>
        <v>229.6504</v>
      </c>
    </row>
    <row r="156" spans="1:37" customHeight="1" ht="16">
      <c r="AE156" s="16"/>
      <c r="AF156" s="133">
        <f>ROUND((AF155-0.01),2)</f>
        <v>50</v>
      </c>
      <c r="AG156" s="134">
        <f>5*$A$2/5</f>
        <v>287.063</v>
      </c>
      <c r="AH156" s="86">
        <f>MIN(AG156,$C$2)</f>
        <v>287.063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319.1215625</v>
      </c>
      <c r="AH157" s="86">
        <f>MIN(AG157,$C$2)</f>
        <v>319.1215625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351.180125</v>
      </c>
      <c r="AH158" s="86">
        <f>MIN(AG158,$C$2)</f>
        <v>351.180125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383.2386875</v>
      </c>
      <c r="AH159" s="86">
        <f>MIN(AG159,$C$2)</f>
        <v>383.2386875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415.29725</v>
      </c>
      <c r="AH160" s="86">
        <f>MIN(AG160,$C$2)</f>
        <v>415.29725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447.3558125</v>
      </c>
      <c r="AH161" s="86">
        <f>MIN(AG161,$C$2)</f>
        <v>447.3558125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479.414375</v>
      </c>
      <c r="AH162" s="86">
        <f>MIN(AG162,$C$2)</f>
        <v>479.414375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511.4729375</v>
      </c>
      <c r="AH163" s="86">
        <f>MIN(AG163,$C$2)</f>
        <v>511.4729375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543.5315000000001</v>
      </c>
      <c r="AH164" s="135">
        <f>MIN(AG164,$C$2)</f>
        <v>543.5315000000001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575.5900624999999</v>
      </c>
      <c r="AH165" s="135">
        <f>MIN(AG165,$C$2)</f>
        <v>575.5900624999999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607.648625</v>
      </c>
      <c r="AH166" s="135">
        <f>MIN(AG166,$C$2)</f>
        <v>607.648625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639.7071875</v>
      </c>
      <c r="AH167" s="135">
        <f>MIN(AG167,$C$2)</f>
        <v>639.7071875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671.76575</v>
      </c>
      <c r="AH168" s="135">
        <f>MIN(AG168,$C$2)</f>
        <v>671.76575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703.8243125</v>
      </c>
      <c r="AH169" s="135">
        <f>MIN(AG169,$C$2)</f>
        <v>703.8243125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735.882875</v>
      </c>
      <c r="AH170" s="135">
        <f>MIN(AG170,$C$2)</f>
        <v>735.882875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767.9414375</v>
      </c>
      <c r="AH171" s="135">
        <f>MIN(AG171,$C$2)</f>
        <v>767.9414375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-0.001496930868364994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303.012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49.93</v>
      </c>
      <c r="D8" s="59">
        <f>ROUND(C8,2)</f>
        <v>49.93</v>
      </c>
      <c r="E8" s="60">
        <v>520.4400000000001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49.92</v>
      </c>
      <c r="D9" s="73">
        <f>ROUND(C9,2)</f>
        <v>49.92</v>
      </c>
      <c r="E9" s="60">
        <v>551.51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303.01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121.2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50.04</v>
      </c>
      <c r="D12" s="73">
        <f>ROUND(C12,2)</f>
        <v>50.04</v>
      </c>
      <c r="E12" s="60">
        <v>60.6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60.6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181.81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365.14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49.99</v>
      </c>
      <c r="D17" s="73">
        <f>ROUND(C17,2)</f>
        <v>49.99</v>
      </c>
      <c r="E17" s="60">
        <v>334.07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334.07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121.2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334.07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303.01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303.01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49.96</v>
      </c>
      <c r="D23" s="73">
        <f>ROUND(C23,2)</f>
        <v>49.96</v>
      </c>
      <c r="E23" s="60">
        <v>427.26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582.5700000000001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49.96</v>
      </c>
      <c r="D25" s="73">
        <f>ROUND(C25,2)</f>
        <v>49.96</v>
      </c>
      <c r="E25" s="60">
        <v>427.26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303.01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242.41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303.01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49.98</v>
      </c>
      <c r="D29" s="73">
        <f>ROUND(C29,2)</f>
        <v>49.98</v>
      </c>
      <c r="E29" s="60">
        <v>365.14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121.2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181.81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</v>
      </c>
      <c r="D32" s="73">
        <f>ROUND(C32,2)</f>
        <v>50</v>
      </c>
      <c r="E32" s="60">
        <v>303.01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489.38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49.94</v>
      </c>
      <c r="D34" s="73">
        <f>ROUND(C34,2)</f>
        <v>49.94</v>
      </c>
      <c r="E34" s="60">
        <v>489.38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49.91</v>
      </c>
      <c r="D35" s="73">
        <f>ROUND(C35,2)</f>
        <v>49.91</v>
      </c>
      <c r="E35" s="60">
        <v>582.5700000000001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</v>
      </c>
      <c r="D36" s="73">
        <f>ROUND(C36,2)</f>
        <v>50</v>
      </c>
      <c r="E36" s="60">
        <v>303.01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458.32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121.2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50.01</v>
      </c>
      <c r="D40" s="73">
        <f>ROUND(C40,2)</f>
        <v>50.01</v>
      </c>
      <c r="E40" s="60">
        <v>242.41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50.01</v>
      </c>
      <c r="D41" s="73">
        <f>ROUND(C41,2)</f>
        <v>50.01</v>
      </c>
      <c r="E41" s="60">
        <v>242.41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50.01</v>
      </c>
      <c r="D42" s="73">
        <f>ROUND(C42,2)</f>
        <v>50.01</v>
      </c>
      <c r="E42" s="60">
        <v>242.41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50.05</v>
      </c>
      <c r="D43" s="73">
        <f>ROUND(C43,2)</f>
        <v>50.05</v>
      </c>
      <c r="E43" s="60">
        <v>0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50.01</v>
      </c>
      <c r="D44" s="73">
        <f>ROUND(C44,2)</f>
        <v>50.01</v>
      </c>
      <c r="E44" s="60">
        <v>242.41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365.14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365.14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242.41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181.81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181.81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49.98</v>
      </c>
      <c r="D50" s="73">
        <f>ROUND(C50,2)</f>
        <v>49.98</v>
      </c>
      <c r="E50" s="60">
        <v>365.14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365.14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334.07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242.41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121.2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50.05</v>
      </c>
      <c r="D55" s="73">
        <f>ROUND(C55,2)</f>
        <v>50.05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49.98</v>
      </c>
      <c r="D56" s="73">
        <f>ROUND(C56,2)</f>
        <v>49.98</v>
      </c>
      <c r="E56" s="60">
        <v>365.14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49.87</v>
      </c>
      <c r="D57" s="73">
        <f>ROUND(C57,2)</f>
        <v>49.87</v>
      </c>
      <c r="E57" s="60">
        <v>706.8099999999999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49.91</v>
      </c>
      <c r="D58" s="73">
        <f>ROUND(C58,2)</f>
        <v>49.91</v>
      </c>
      <c r="E58" s="60">
        <v>582.5700000000001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427.26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49.93</v>
      </c>
      <c r="D60" s="73">
        <f>ROUND(C60,2)</f>
        <v>49.93</v>
      </c>
      <c r="E60" s="60">
        <v>520.4400000000001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121.2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396.2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</v>
      </c>
      <c r="D63" s="73">
        <f>ROUND(C63,2)</f>
        <v>50</v>
      </c>
      <c r="E63" s="60">
        <v>303.01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49.95</v>
      </c>
      <c r="D64" s="73">
        <f>ROUND(C64,2)</f>
        <v>49.95</v>
      </c>
      <c r="E64" s="60">
        <v>458.32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49.86</v>
      </c>
      <c r="D65" s="73">
        <f>ROUND(C65,2)</f>
        <v>49.86</v>
      </c>
      <c r="E65" s="60">
        <v>737.88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242.41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334.07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60.6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334.07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49.99</v>
      </c>
      <c r="D70" s="73">
        <f>ROUND(C70,2)</f>
        <v>49.99</v>
      </c>
      <c r="E70" s="60">
        <v>334.07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427.26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334.07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613.63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49.91</v>
      </c>
      <c r="D74" s="73">
        <f>ROUND(C74,2)</f>
        <v>49.91</v>
      </c>
      <c r="E74" s="60">
        <v>582.5700000000001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49.8</v>
      </c>
      <c r="D75" s="73">
        <f>ROUND(C75,2)</f>
        <v>49.8</v>
      </c>
      <c r="E75" s="60">
        <v>800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303.01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396.2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49.97</v>
      </c>
      <c r="D79" s="73">
        <f>ROUND(C79,2)</f>
        <v>49.97</v>
      </c>
      <c r="E79" s="60">
        <v>396.2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334.07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458.32</v>
      </c>
      <c r="F82" s="61">
        <v>4.87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0.5844</v>
      </c>
      <c r="T82" s="60">
        <f>MIN($T$6/100*F82,200)</f>
        <v>0.7305</v>
      </c>
      <c r="U82" s="60">
        <f>MIN($U$6/100*F82,250)</f>
        <v>0.9740000000000001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582.5700000000001</v>
      </c>
      <c r="F83" s="61">
        <v>4.87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0.5844</v>
      </c>
      <c r="T83" s="60">
        <f>MIN($T$6/100*F83,200)</f>
        <v>0.7305</v>
      </c>
      <c r="U83" s="60">
        <f>MIN($U$6/100*F83,250)</f>
        <v>0.9740000000000001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396.2</v>
      </c>
      <c r="F84" s="61">
        <v>4.87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0.5844</v>
      </c>
      <c r="T84" s="60">
        <f>MIN($T$6/100*F84,200)</f>
        <v>0.7305</v>
      </c>
      <c r="U84" s="60">
        <f>MIN($U$6/100*F84,250)</f>
        <v>0.9740000000000001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49.99</v>
      </c>
      <c r="D85" s="73">
        <f>ROUND(C85,2)</f>
        <v>49.99</v>
      </c>
      <c r="E85" s="60">
        <v>334.07</v>
      </c>
      <c r="F85" s="61">
        <v>4.87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0.5844</v>
      </c>
      <c r="T85" s="60">
        <f>MIN($T$6/100*F85,200)</f>
        <v>0.7305</v>
      </c>
      <c r="U85" s="60">
        <f>MIN($U$6/100*F85,250)</f>
        <v>0.9740000000000001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49.98</v>
      </c>
      <c r="D86" s="73">
        <f>ROUND(C86,2)</f>
        <v>49.98</v>
      </c>
      <c r="E86" s="60">
        <v>365.14</v>
      </c>
      <c r="F86" s="61">
        <v>4.87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0.5844</v>
      </c>
      <c r="T86" s="60">
        <f>MIN($T$6/100*F86,200)</f>
        <v>0.7305</v>
      </c>
      <c r="U86" s="60">
        <f>MIN($U$6/100*F86,250)</f>
        <v>0.9740000000000001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303.01</v>
      </c>
      <c r="F87" s="61">
        <v>4.87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0.5844</v>
      </c>
      <c r="T87" s="60">
        <f>MIN($T$6/100*F87,200)</f>
        <v>0.7305</v>
      </c>
      <c r="U87" s="60">
        <f>MIN($U$6/100*F87,250)</f>
        <v>0.9740000000000001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</v>
      </c>
      <c r="F88" s="61">
        <v>4.87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0.5844</v>
      </c>
      <c r="T88" s="60">
        <f>MIN($T$6/100*F88,200)</f>
        <v>0.7305</v>
      </c>
      <c r="U88" s="60">
        <f>MIN($U$6/100*F88,250)</f>
        <v>0.9740000000000001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50.03</v>
      </c>
      <c r="D89" s="73">
        <f>ROUND(C89,2)</f>
        <v>50.03</v>
      </c>
      <c r="E89" s="60">
        <v>121.2</v>
      </c>
      <c r="F89" s="61">
        <v>4.87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0.5844</v>
      </c>
      <c r="T89" s="60">
        <f>MIN($T$6/100*F89,200)</f>
        <v>0.7305</v>
      </c>
      <c r="U89" s="60">
        <f>MIN($U$6/100*F89,250)</f>
        <v>0.9740000000000001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242.41</v>
      </c>
      <c r="F90" s="61">
        <v>4.87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0.5844</v>
      </c>
      <c r="T90" s="60">
        <f>MIN($T$6/100*F90,200)</f>
        <v>0.7305</v>
      </c>
      <c r="U90" s="60">
        <f>MIN($U$6/100*F90,250)</f>
        <v>0.9740000000000001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50.05</v>
      </c>
      <c r="D91" s="73">
        <f>ROUND(C91,2)</f>
        <v>50.05</v>
      </c>
      <c r="E91" s="60">
        <v>0</v>
      </c>
      <c r="F91" s="61">
        <v>4.87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0.5844</v>
      </c>
      <c r="T91" s="60">
        <f>MIN($T$6/100*F91,200)</f>
        <v>0.7305</v>
      </c>
      <c r="U91" s="60">
        <f>MIN($U$6/100*F91,250)</f>
        <v>0.9740000000000001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181.81</v>
      </c>
      <c r="F92" s="61">
        <v>4.87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0.5844</v>
      </c>
      <c r="T92" s="60">
        <f>MIN($T$6/100*F92,200)</f>
        <v>0.7305</v>
      </c>
      <c r="U92" s="60">
        <f>MIN($U$6/100*F92,250)</f>
        <v>0.9740000000000001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181.81</v>
      </c>
      <c r="F93" s="61">
        <v>4.87</v>
      </c>
      <c r="G93" s="74">
        <v>-0.03702249999999996</v>
      </c>
      <c r="H93" s="63">
        <f>MAX(G93,-0.12*F93)</f>
        <v>-0.03702249999999996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-0.0001682765181249998</v>
      </c>
      <c r="S93" s="60">
        <f>MIN($S$6/100*F93,150)</f>
        <v>0.5844</v>
      </c>
      <c r="T93" s="60">
        <f>MIN($T$6/100*F93,200)</f>
        <v>0.7305</v>
      </c>
      <c r="U93" s="60">
        <f>MIN($U$6/100*F93,250)</f>
        <v>0.9740000000000001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-0.0001682765181249998</v>
      </c>
      <c r="AB93" s="139" t="str">
        <f>IF(AA93&gt;=0,AA93,"")</f>
        <v/>
      </c>
      <c r="AC93" s="76">
        <f>IF(AA93&lt;0,AA93,"")</f>
        <v>-0.0001682765181249998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181.81</v>
      </c>
      <c r="F94" s="61">
        <v>4.87</v>
      </c>
      <c r="G94" s="74">
        <v>-0.1498705599999992</v>
      </c>
      <c r="H94" s="63">
        <f>MAX(G94,-0.12*F94)</f>
        <v>-0.1498705599999992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-0.0006811991628399964</v>
      </c>
      <c r="S94" s="60">
        <f>MIN($S$6/100*F94,150)</f>
        <v>0.5844</v>
      </c>
      <c r="T94" s="60">
        <f>MIN($T$6/100*F94,200)</f>
        <v>0.7305</v>
      </c>
      <c r="U94" s="60">
        <f>MIN($U$6/100*F94,250)</f>
        <v>0.9740000000000001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-0.0006811991628399964</v>
      </c>
      <c r="AB94" s="139" t="str">
        <f>IF(AA94&gt;=0,AA94,"")</f>
        <v/>
      </c>
      <c r="AC94" s="76">
        <f>IF(AA94&lt;0,AA94,"")</f>
        <v>-0.0006811991628399964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121.2</v>
      </c>
      <c r="F95" s="61">
        <v>4.87</v>
      </c>
      <c r="G95" s="74">
        <v>-0.2136815799999994</v>
      </c>
      <c r="H95" s="63">
        <f>MAX(G95,-0.12*F95)</f>
        <v>-0.2136815799999994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-0.0006474551873999981</v>
      </c>
      <c r="S95" s="60">
        <f>MIN($S$6/100*F95,150)</f>
        <v>0.5844</v>
      </c>
      <c r="T95" s="60">
        <f>MIN($T$6/100*F95,200)</f>
        <v>0.7305</v>
      </c>
      <c r="U95" s="60">
        <f>MIN($U$6/100*F95,250)</f>
        <v>0.9740000000000001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-0.0006474551873999981</v>
      </c>
      <c r="AB95" s="139" t="str">
        <f>IF(AA95&gt;=0,AA95,"")</f>
        <v/>
      </c>
      <c r="AC95" s="76">
        <f>IF(AA95&lt;0,AA95,"")</f>
        <v>-0.0006474551873999981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49.91</v>
      </c>
      <c r="D96" s="73">
        <f>ROUND(C96,2)</f>
        <v>49.91</v>
      </c>
      <c r="E96" s="60">
        <v>582.5700000000001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49.89</v>
      </c>
      <c r="D97" s="73">
        <f>ROUND(C97,2)</f>
        <v>49.89</v>
      </c>
      <c r="E97" s="60">
        <v>644.6900000000001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365.14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50.03</v>
      </c>
      <c r="D99" s="73">
        <f>ROUND(C99,2)</f>
        <v>50.03</v>
      </c>
      <c r="E99" s="60">
        <v>121.2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50.05</v>
      </c>
      <c r="D100" s="73">
        <f>ROUND(C100,2)</f>
        <v>50.05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60.6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50.05</v>
      </c>
      <c r="D102" s="73">
        <f>ROUND(C102,2)</f>
        <v>50.05</v>
      </c>
      <c r="E102" s="60">
        <v>0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50.05</v>
      </c>
      <c r="D103" s="98">
        <f>ROUND(C103,2)</f>
        <v>50.05</v>
      </c>
      <c r="E103" s="99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</v>
      </c>
      <c r="D104" s="110">
        <f>ROUND(C104,2)</f>
        <v>49.99</v>
      </c>
      <c r="E104" s="111">
        <f>AVERAGE(E6:E103)</f>
        <v>300.6749999999999</v>
      </c>
      <c r="F104" s="111">
        <f>AVERAGE(F6:F103)</f>
        <v>0.7102083333333332</v>
      </c>
      <c r="G104" s="112">
        <f>SUM(G8:G103)/4</f>
        <v>-0.1001436599999996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-0.001496930868364994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-0.001496930868364994</v>
      </c>
      <c r="AB104" s="116">
        <f>SUM(AB8:AB103)</f>
        <v>0</v>
      </c>
      <c r="AC104" s="117">
        <f>SUM(AC8:AC103)</f>
        <v>-0.001496930868364994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-0.001496930868364994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60.6024</v>
      </c>
      <c r="AH152" s="86">
        <f>MIN(AG152,$C$2)</f>
        <v>60.6024</v>
      </c>
    </row>
    <row r="153" spans="1:37" customHeight="1" ht="16">
      <c r="AE153" s="16"/>
      <c r="AF153" s="133">
        <f>ROUND((AF152-0.01),2)</f>
        <v>50.03</v>
      </c>
      <c r="AG153" s="134">
        <f>2*$A$2/5</f>
        <v>121.2048</v>
      </c>
      <c r="AH153" s="86">
        <f>MIN(AG153,$C$2)</f>
        <v>121.2048</v>
      </c>
    </row>
    <row r="154" spans="1:37" customHeight="1" ht="16">
      <c r="AE154" s="16"/>
      <c r="AF154" s="133">
        <f>ROUND((AF153-0.01),2)</f>
        <v>50.02</v>
      </c>
      <c r="AG154" s="134">
        <f>3*$A$2/5</f>
        <v>181.8072</v>
      </c>
      <c r="AH154" s="86">
        <f>MIN(AG154,$C$2)</f>
        <v>181.8072</v>
      </c>
    </row>
    <row r="155" spans="1:37" customHeight="1" ht="16">
      <c r="AE155" s="16"/>
      <c r="AF155" s="133">
        <f>ROUND((AF154-0.01),2)</f>
        <v>50.01</v>
      </c>
      <c r="AG155" s="134">
        <f>4*$A$2/5</f>
        <v>242.4096</v>
      </c>
      <c r="AH155" s="86">
        <f>MIN(AG155,$C$2)</f>
        <v>242.4096</v>
      </c>
    </row>
    <row r="156" spans="1:37" customHeight="1" ht="16">
      <c r="AE156" s="16"/>
      <c r="AF156" s="133">
        <f>ROUND((AF155-0.01),2)</f>
        <v>50</v>
      </c>
      <c r="AG156" s="134">
        <f>5*$A$2/5</f>
        <v>303.012</v>
      </c>
      <c r="AH156" s="86">
        <f>MIN(AG156,$C$2)</f>
        <v>303.012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334.07375</v>
      </c>
      <c r="AH157" s="86">
        <f>MIN(AG157,$C$2)</f>
        <v>334.07375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365.1355</v>
      </c>
      <c r="AH158" s="86">
        <f>MIN(AG158,$C$2)</f>
        <v>365.1355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396.19725</v>
      </c>
      <c r="AH159" s="86">
        <f>MIN(AG159,$C$2)</f>
        <v>396.19725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427.259</v>
      </c>
      <c r="AH160" s="86">
        <f>MIN(AG160,$C$2)</f>
        <v>427.259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458.32075</v>
      </c>
      <c r="AH161" s="86">
        <f>MIN(AG161,$C$2)</f>
        <v>458.32075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489.3825</v>
      </c>
      <c r="AH162" s="86">
        <f>MIN(AG162,$C$2)</f>
        <v>489.3825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520.44425</v>
      </c>
      <c r="AH163" s="86">
        <f>MIN(AG163,$C$2)</f>
        <v>520.44425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551.506</v>
      </c>
      <c r="AH164" s="135">
        <f>MIN(AG164,$C$2)</f>
        <v>551.506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582.5677499999999</v>
      </c>
      <c r="AH165" s="135">
        <f>MIN(AG165,$C$2)</f>
        <v>582.5677499999999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613.6295</v>
      </c>
      <c r="AH166" s="135">
        <f>MIN(AG166,$C$2)</f>
        <v>613.6295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644.69125</v>
      </c>
      <c r="AH167" s="135">
        <f>MIN(AG167,$C$2)</f>
        <v>644.69125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675.753</v>
      </c>
      <c r="AH168" s="135">
        <f>MIN(AG168,$C$2)</f>
        <v>675.753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706.81475</v>
      </c>
      <c r="AH169" s="135">
        <f>MIN(AG169,$C$2)</f>
        <v>706.81475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737.8765</v>
      </c>
      <c r="AH170" s="135">
        <f>MIN(AG170,$C$2)</f>
        <v>737.8765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768.93825</v>
      </c>
      <c r="AH171" s="135">
        <f>MIN(AG171,$C$2)</f>
        <v>768.93825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-0.001618576988179991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279.351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49.99</v>
      </c>
      <c r="D8" s="59">
        <f>ROUND(C8,2)</f>
        <v>49.99</v>
      </c>
      <c r="E8" s="60">
        <v>311.89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442.05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49.96</v>
      </c>
      <c r="D10" s="73">
        <f>ROUND(C10,2)</f>
        <v>49.96</v>
      </c>
      <c r="E10" s="60">
        <v>409.51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279.35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376.97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49.95</v>
      </c>
      <c r="D13" s="73">
        <f>ROUND(C13,2)</f>
        <v>49.95</v>
      </c>
      <c r="E13" s="60">
        <v>442.05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376.97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223.48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311.89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223.48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223.48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167.61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49.98</v>
      </c>
      <c r="D20" s="73">
        <f>ROUND(C20,2)</f>
        <v>49.98</v>
      </c>
      <c r="E20" s="60">
        <v>344.43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279.35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50.01</v>
      </c>
      <c r="D22" s="73">
        <f>ROUND(C22,2)</f>
        <v>50.01</v>
      </c>
      <c r="E22" s="60">
        <v>223.48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50.03</v>
      </c>
      <c r="D23" s="73">
        <f>ROUND(C23,2)</f>
        <v>50.03</v>
      </c>
      <c r="E23" s="60">
        <v>111.74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49.95</v>
      </c>
      <c r="D24" s="73">
        <f>ROUND(C24,2)</f>
        <v>49.95</v>
      </c>
      <c r="E24" s="60">
        <v>442.05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55.87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55.87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49.95</v>
      </c>
      <c r="D28" s="73">
        <f>ROUND(C28,2)</f>
        <v>49.95</v>
      </c>
      <c r="E28" s="60">
        <v>442.05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442.05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376.97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</v>
      </c>
      <c r="D31" s="73">
        <f>ROUND(C31,2)</f>
        <v>50</v>
      </c>
      <c r="E31" s="60">
        <v>279.35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49.95</v>
      </c>
      <c r="D32" s="73">
        <f>ROUND(C32,2)</f>
        <v>49.95</v>
      </c>
      <c r="E32" s="60">
        <v>442.05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49.94</v>
      </c>
      <c r="D33" s="73">
        <f>ROUND(C33,2)</f>
        <v>49.94</v>
      </c>
      <c r="E33" s="60">
        <v>474.59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</v>
      </c>
      <c r="D34" s="73">
        <f>ROUND(C34,2)</f>
        <v>50</v>
      </c>
      <c r="E34" s="60">
        <v>279.35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49.98</v>
      </c>
      <c r="D35" s="73">
        <f>ROUND(C35,2)</f>
        <v>49.98</v>
      </c>
      <c r="E35" s="60">
        <v>344.43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344.43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49.99</v>
      </c>
      <c r="D37" s="73">
        <f>ROUND(C37,2)</f>
        <v>49.99</v>
      </c>
      <c r="E37" s="60">
        <v>311.89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50.02</v>
      </c>
      <c r="D38" s="73">
        <f>ROUND(C38,2)</f>
        <v>50.02</v>
      </c>
      <c r="E38" s="60">
        <v>167.61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50.04</v>
      </c>
      <c r="D39" s="73">
        <f>ROUND(C39,2)</f>
        <v>50.04</v>
      </c>
      <c r="E39" s="60">
        <v>55.87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279.35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49.96</v>
      </c>
      <c r="D41" s="73">
        <f>ROUND(C41,2)</f>
        <v>49.96</v>
      </c>
      <c r="E41" s="60">
        <v>409.51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167.61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311.89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507.13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49.98</v>
      </c>
      <c r="D45" s="73">
        <f>ROUND(C45,2)</f>
        <v>49.98</v>
      </c>
      <c r="E45" s="60">
        <v>344.43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637.3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167.61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311.89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311.89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279.35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223.48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49.98</v>
      </c>
      <c r="D52" s="73">
        <f>ROUND(C52,2)</f>
        <v>49.98</v>
      </c>
      <c r="E52" s="60">
        <v>344.43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50.05</v>
      </c>
      <c r="D53" s="73">
        <f>ROUND(C53,2)</f>
        <v>50.05</v>
      </c>
      <c r="E53" s="60">
        <v>0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50.05</v>
      </c>
      <c r="D54" s="73">
        <f>ROUND(C54,2)</f>
        <v>50.05</v>
      </c>
      <c r="E54" s="60">
        <v>0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279.35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49.99</v>
      </c>
      <c r="D57" s="73">
        <f>ROUND(C57,2)</f>
        <v>49.99</v>
      </c>
      <c r="E57" s="60">
        <v>311.89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49.99</v>
      </c>
      <c r="D58" s="73">
        <f>ROUND(C58,2)</f>
        <v>49.99</v>
      </c>
      <c r="E58" s="60">
        <v>311.89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223.48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111.74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111.74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50.05</v>
      </c>
      <c r="D62" s="73">
        <f>ROUND(C62,2)</f>
        <v>50.05</v>
      </c>
      <c r="E62" s="60">
        <v>0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50.01</v>
      </c>
      <c r="D63" s="73">
        <f>ROUND(C63,2)</f>
        <v>50.01</v>
      </c>
      <c r="E63" s="60">
        <v>223.48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49.94</v>
      </c>
      <c r="D64" s="73">
        <f>ROUND(C64,2)</f>
        <v>49.94</v>
      </c>
      <c r="E64" s="60">
        <v>474.59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</v>
      </c>
      <c r="D65" s="73">
        <f>ROUND(C65,2)</f>
        <v>49.9</v>
      </c>
      <c r="E65" s="60">
        <v>604.76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223.48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49.99</v>
      </c>
      <c r="D67" s="73">
        <f>ROUND(C67,2)</f>
        <v>49.99</v>
      </c>
      <c r="E67" s="60">
        <v>311.89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50.01</v>
      </c>
      <c r="D68" s="73">
        <f>ROUND(C68,2)</f>
        <v>50.01</v>
      </c>
      <c r="E68" s="60">
        <v>223.48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49.89</v>
      </c>
      <c r="D69" s="73">
        <f>ROUND(C69,2)</f>
        <v>49.89</v>
      </c>
      <c r="E69" s="60">
        <v>637.3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409.51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223.48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</v>
      </c>
      <c r="D72" s="73">
        <f>ROUND(C72,2)</f>
        <v>50</v>
      </c>
      <c r="E72" s="60">
        <v>279.35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279.35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223.48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442.05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50.01</v>
      </c>
      <c r="D76" s="73">
        <f>ROUND(C76,2)</f>
        <v>50.01</v>
      </c>
      <c r="E76" s="60">
        <v>223.48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111.74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50.04</v>
      </c>
      <c r="D78" s="73">
        <f>ROUND(C78,2)</f>
        <v>50.04</v>
      </c>
      <c r="E78" s="60">
        <v>55.87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223.48</v>
      </c>
      <c r="F79" s="61">
        <v>4.87</v>
      </c>
      <c r="G79" s="74">
        <v>-0.01250397999999908</v>
      </c>
      <c r="H79" s="63">
        <f>MAX(G79,-0.12*F79)</f>
        <v>-0.01250397999999908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-6.985973625999486E-5</v>
      </c>
      <c r="S79" s="60">
        <f>MIN($S$6/100*F79,150)</f>
        <v>0.5844</v>
      </c>
      <c r="T79" s="60">
        <f>MIN($T$6/100*F79,200)</f>
        <v>0.7305</v>
      </c>
      <c r="U79" s="60">
        <f>MIN($U$6/100*F79,250)</f>
        <v>0.9740000000000001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-6.985973625999486E-5</v>
      </c>
      <c r="AB79" s="139" t="str">
        <f>IF(AA79&gt;=0,AA79,"")</f>
        <v/>
      </c>
      <c r="AC79" s="76">
        <f>IF(AA79&lt;0,AA79,"")</f>
        <v>-6.985973625999486E-5</v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4.87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0.5844</v>
      </c>
      <c r="T80" s="60">
        <f>MIN($T$6/100*F80,200)</f>
        <v>0.7305</v>
      </c>
      <c r="U80" s="60">
        <f>MIN($U$6/100*F80,250)</f>
        <v>0.9740000000000001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442.05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49.99</v>
      </c>
      <c r="D82" s="73">
        <f>ROUND(C82,2)</f>
        <v>49.99</v>
      </c>
      <c r="E82" s="60">
        <v>311.89</v>
      </c>
      <c r="F82" s="61">
        <v>4.87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0.5844</v>
      </c>
      <c r="T82" s="60">
        <f>MIN($T$6/100*F82,200)</f>
        <v>0.7305</v>
      </c>
      <c r="U82" s="60">
        <f>MIN($U$6/100*F82,250)</f>
        <v>0.9740000000000001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49.94</v>
      </c>
      <c r="D83" s="73">
        <f>ROUND(C83,2)</f>
        <v>49.94</v>
      </c>
      <c r="E83" s="60">
        <v>474.59</v>
      </c>
      <c r="F83" s="61">
        <v>4.87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0.5844</v>
      </c>
      <c r="T83" s="60">
        <f>MIN($T$6/100*F83,200)</f>
        <v>0.7305</v>
      </c>
      <c r="U83" s="60">
        <f>MIN($U$6/100*F83,250)</f>
        <v>0.9740000000000001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376.97</v>
      </c>
      <c r="F84" s="61">
        <v>4.87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0.5844</v>
      </c>
      <c r="T84" s="60">
        <f>MIN($T$6/100*F84,200)</f>
        <v>0.7305</v>
      </c>
      <c r="U84" s="60">
        <f>MIN($U$6/100*F84,250)</f>
        <v>0.9740000000000001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279.35</v>
      </c>
      <c r="F85" s="61">
        <v>4.87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0.5844</v>
      </c>
      <c r="T85" s="60">
        <f>MIN($T$6/100*F85,200)</f>
        <v>0.7305</v>
      </c>
      <c r="U85" s="60">
        <f>MIN($U$6/100*F85,250)</f>
        <v>0.9740000000000001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279.35</v>
      </c>
      <c r="F86" s="61">
        <v>4.87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0.5844</v>
      </c>
      <c r="T86" s="60">
        <f>MIN($T$6/100*F86,200)</f>
        <v>0.7305</v>
      </c>
      <c r="U86" s="60">
        <f>MIN($U$6/100*F86,250)</f>
        <v>0.9740000000000001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223.48</v>
      </c>
      <c r="F87" s="61">
        <v>4.87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0.5844</v>
      </c>
      <c r="T87" s="60">
        <f>MIN($T$6/100*F87,200)</f>
        <v>0.7305</v>
      </c>
      <c r="U87" s="60">
        <f>MIN($U$6/100*F87,250)</f>
        <v>0.9740000000000001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55.87</v>
      </c>
      <c r="F88" s="61">
        <v>4.87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0.5844</v>
      </c>
      <c r="T88" s="60">
        <f>MIN($T$6/100*F88,200)</f>
        <v>0.7305</v>
      </c>
      <c r="U88" s="60">
        <f>MIN($U$6/100*F88,250)</f>
        <v>0.9740000000000001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</v>
      </c>
      <c r="D89" s="73">
        <f>ROUND(C89,2)</f>
        <v>50</v>
      </c>
      <c r="E89" s="60">
        <v>279.35</v>
      </c>
      <c r="F89" s="61">
        <v>4.87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0.5844</v>
      </c>
      <c r="T89" s="60">
        <f>MIN($T$6/100*F89,200)</f>
        <v>0.7305</v>
      </c>
      <c r="U89" s="60">
        <f>MIN($U$6/100*F89,250)</f>
        <v>0.9740000000000001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311.89</v>
      </c>
      <c r="F90" s="61">
        <v>4.87</v>
      </c>
      <c r="G90" s="74">
        <v>-0.1008335200000001</v>
      </c>
      <c r="H90" s="63">
        <f>MAX(G90,-0.12*F90)</f>
        <v>-0.1008335200000001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-0.0007862241638200009</v>
      </c>
      <c r="S90" s="60">
        <f>MIN($S$6/100*F90,150)</f>
        <v>0.5844</v>
      </c>
      <c r="T90" s="60">
        <f>MIN($T$6/100*F90,200)</f>
        <v>0.7305</v>
      </c>
      <c r="U90" s="60">
        <f>MIN($U$6/100*F90,250)</f>
        <v>0.9740000000000001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-0.0007862241638200009</v>
      </c>
      <c r="AB90" s="139" t="str">
        <f>IF(AA90&gt;=0,AA90,"")</f>
        <v/>
      </c>
      <c r="AC90" s="76">
        <f>IF(AA90&lt;0,AA90,"")</f>
        <v>-0.0007862241638200009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223.48</v>
      </c>
      <c r="F91" s="61">
        <v>4.87</v>
      </c>
      <c r="G91" s="74">
        <v>-0.1228373199999995</v>
      </c>
      <c r="H91" s="63">
        <f>MAX(G91,-0.12*F91)</f>
        <v>-0.1228373199999995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-0.000686292106839997</v>
      </c>
      <c r="S91" s="60">
        <f>MIN($S$6/100*F91,150)</f>
        <v>0.5844</v>
      </c>
      <c r="T91" s="60">
        <f>MIN($T$6/100*F91,200)</f>
        <v>0.7305</v>
      </c>
      <c r="U91" s="60">
        <f>MIN($U$6/100*F91,250)</f>
        <v>0.9740000000000001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-0.000686292106839997</v>
      </c>
      <c r="AB91" s="139" t="str">
        <f>IF(AA91&gt;=0,AA91,"")</f>
        <v/>
      </c>
      <c r="AC91" s="76">
        <f>IF(AA91&lt;0,AA91,"")</f>
        <v>-0.000686292106839997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49.98</v>
      </c>
      <c r="D92" s="73">
        <f>ROUND(C92,2)</f>
        <v>49.98</v>
      </c>
      <c r="E92" s="60">
        <v>344.43</v>
      </c>
      <c r="F92" s="61">
        <v>4.87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0.5844</v>
      </c>
      <c r="T92" s="60">
        <f>MIN($T$6/100*F92,200)</f>
        <v>0.7305</v>
      </c>
      <c r="U92" s="60">
        <f>MIN($U$6/100*F92,250)</f>
        <v>0.9740000000000001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279.35</v>
      </c>
      <c r="F93" s="61">
        <v>4.87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0.5844</v>
      </c>
      <c r="T93" s="60">
        <f>MIN($T$6/100*F93,200)</f>
        <v>0.7305</v>
      </c>
      <c r="U93" s="60">
        <f>MIN($U$6/100*F93,250)</f>
        <v>0.9740000000000001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279.35</v>
      </c>
      <c r="F94" s="61">
        <v>4.87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0.5844</v>
      </c>
      <c r="T94" s="60">
        <f>MIN($T$6/100*F94,200)</f>
        <v>0.7305</v>
      </c>
      <c r="U94" s="60">
        <f>MIN($U$6/100*F94,250)</f>
        <v>0.9740000000000001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111.74</v>
      </c>
      <c r="F95" s="61">
        <v>4.87</v>
      </c>
      <c r="G95" s="74">
        <v>-0.02727795999999927</v>
      </c>
      <c r="H95" s="63">
        <f>MAX(G95,-0.12*F95)</f>
        <v>-0.02727795999999927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-7.620098125999796E-5</v>
      </c>
      <c r="S95" s="60">
        <f>MIN($S$6/100*F95,150)</f>
        <v>0.5844</v>
      </c>
      <c r="T95" s="60">
        <f>MIN($T$6/100*F95,200)</f>
        <v>0.7305</v>
      </c>
      <c r="U95" s="60">
        <f>MIN($U$6/100*F95,250)</f>
        <v>0.9740000000000001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-7.620098125999796E-5</v>
      </c>
      <c r="AB95" s="139" t="str">
        <f>IF(AA95&gt;=0,AA95,"")</f>
        <v/>
      </c>
      <c r="AC95" s="76">
        <f>IF(AA95&lt;0,AA95,"")</f>
        <v>-7.620098125999796E-5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344.43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50.01</v>
      </c>
      <c r="D97" s="73">
        <f>ROUND(C97,2)</f>
        <v>50.01</v>
      </c>
      <c r="E97" s="60">
        <v>223.48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111.74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50.02</v>
      </c>
      <c r="D99" s="73">
        <f>ROUND(C99,2)</f>
        <v>50.02</v>
      </c>
      <c r="E99" s="60">
        <v>167.61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49.97</v>
      </c>
      <c r="D100" s="73">
        <f>ROUND(C100,2)</f>
        <v>49.97</v>
      </c>
      <c r="E100" s="60">
        <v>376.97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49.98</v>
      </c>
      <c r="D101" s="73">
        <f>ROUND(C101,2)</f>
        <v>49.98</v>
      </c>
      <c r="E101" s="60">
        <v>344.43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344.43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223.48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49.99406250000001</v>
      </c>
      <c r="D104" s="110">
        <f>ROUND(C104,2)</f>
        <v>49.99</v>
      </c>
      <c r="E104" s="111">
        <f>AVERAGE(E6:E103)</f>
        <v>275.9229166666665</v>
      </c>
      <c r="F104" s="111">
        <f>AVERAGE(F6:F103)</f>
        <v>0.8116666666666666</v>
      </c>
      <c r="G104" s="112">
        <f>SUM(G8:G103)/4</f>
        <v>-0.06586319499999949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-0.001618576988179991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-0.001618576988179991</v>
      </c>
      <c r="AB104" s="116">
        <f>SUM(AB8:AB103)</f>
        <v>0</v>
      </c>
      <c r="AC104" s="117">
        <f>SUM(AC8:AC103)</f>
        <v>-0.001618576988179991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-0.001618576988179991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55.8702</v>
      </c>
      <c r="AH152" s="86">
        <f>MIN(AG152,$C$2)</f>
        <v>55.8702</v>
      </c>
    </row>
    <row r="153" spans="1:37" customHeight="1" ht="16">
      <c r="AE153" s="16"/>
      <c r="AF153" s="133">
        <f>ROUND((AF152-0.01),2)</f>
        <v>50.03</v>
      </c>
      <c r="AG153" s="134">
        <f>2*$A$2/5</f>
        <v>111.7404</v>
      </c>
      <c r="AH153" s="86">
        <f>MIN(AG153,$C$2)</f>
        <v>111.7404</v>
      </c>
    </row>
    <row r="154" spans="1:37" customHeight="1" ht="16">
      <c r="AE154" s="16"/>
      <c r="AF154" s="133">
        <f>ROUND((AF153-0.01),2)</f>
        <v>50.02</v>
      </c>
      <c r="AG154" s="134">
        <f>3*$A$2/5</f>
        <v>167.6106</v>
      </c>
      <c r="AH154" s="86">
        <f>MIN(AG154,$C$2)</f>
        <v>167.6106</v>
      </c>
    </row>
    <row r="155" spans="1:37" customHeight="1" ht="16">
      <c r="AE155" s="16"/>
      <c r="AF155" s="133">
        <f>ROUND((AF154-0.01),2)</f>
        <v>50.01</v>
      </c>
      <c r="AG155" s="134">
        <f>4*$A$2/5</f>
        <v>223.4808</v>
      </c>
      <c r="AH155" s="86">
        <f>MIN(AG155,$C$2)</f>
        <v>223.4808</v>
      </c>
    </row>
    <row r="156" spans="1:37" customHeight="1" ht="16">
      <c r="AE156" s="16"/>
      <c r="AF156" s="133">
        <f>ROUND((AF155-0.01),2)</f>
        <v>50</v>
      </c>
      <c r="AG156" s="134">
        <f>5*$A$2/5</f>
        <v>279.351</v>
      </c>
      <c r="AH156" s="86">
        <f>MIN(AG156,$C$2)</f>
        <v>279.351</v>
      </c>
    </row>
    <row r="157" spans="1:37" customHeight="1" ht="16">
      <c r="AE157" s="16"/>
      <c r="AF157" s="133">
        <f>ROUND((AF156-0.01),2)</f>
        <v>49.99</v>
      </c>
      <c r="AG157" s="134">
        <f>50+15*$A$2/16</f>
        <v>311.8915625</v>
      </c>
      <c r="AH157" s="86">
        <f>MIN(AG157,$C$2)</f>
        <v>311.8915625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344.432125</v>
      </c>
      <c r="AH158" s="86">
        <f>MIN(AG158,$C$2)</f>
        <v>344.432125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376.9726875</v>
      </c>
      <c r="AH159" s="86">
        <f>MIN(AG159,$C$2)</f>
        <v>376.9726875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409.51325</v>
      </c>
      <c r="AH160" s="86">
        <f>MIN(AG160,$C$2)</f>
        <v>409.51325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442.0538125</v>
      </c>
      <c r="AH161" s="86">
        <f>MIN(AG161,$C$2)</f>
        <v>442.0538125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474.594375</v>
      </c>
      <c r="AH162" s="86">
        <f>MIN(AG162,$C$2)</f>
        <v>474.594375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507.1349375</v>
      </c>
      <c r="AH163" s="86">
        <f>MIN(AG163,$C$2)</f>
        <v>507.1349375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539.6755000000001</v>
      </c>
      <c r="AH164" s="135">
        <f>MIN(AG164,$C$2)</f>
        <v>539.6755000000001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572.2160625</v>
      </c>
      <c r="AH165" s="135">
        <f>MIN(AG165,$C$2)</f>
        <v>572.2160625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604.756625</v>
      </c>
      <c r="AH166" s="135">
        <f>MIN(AG166,$C$2)</f>
        <v>604.756625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637.2971875000001</v>
      </c>
      <c r="AH167" s="135">
        <f>MIN(AG167,$C$2)</f>
        <v>637.2971875000001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669.83775</v>
      </c>
      <c r="AH168" s="135">
        <f>MIN(AG168,$C$2)</f>
        <v>669.83775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702.3783125</v>
      </c>
      <c r="AH169" s="135">
        <f>MIN(AG169,$C$2)</f>
        <v>702.3783125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734.918875</v>
      </c>
      <c r="AH170" s="135">
        <f>MIN(AG170,$C$2)</f>
        <v>734.918875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767.4594375</v>
      </c>
      <c r="AH171" s="135">
        <f>MIN(AG171,$C$2)</f>
        <v>767.4594375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-0.006224279827764972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276.261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49.96</v>
      </c>
      <c r="D8" s="59">
        <f>ROUND(C8,2)</f>
        <v>49.96</v>
      </c>
      <c r="E8" s="60">
        <v>407.2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276.26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276.26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276.26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221.01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50.02</v>
      </c>
      <c r="D13" s="73">
        <f>ROUND(C13,2)</f>
        <v>50.02</v>
      </c>
      <c r="E13" s="60">
        <v>165.76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276.26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50.01</v>
      </c>
      <c r="D15" s="73">
        <f>ROUND(C15,2)</f>
        <v>50.01</v>
      </c>
      <c r="E15" s="60">
        <v>221.01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49.99</v>
      </c>
      <c r="D16" s="73">
        <f>ROUND(C16,2)</f>
        <v>49.99</v>
      </c>
      <c r="E16" s="60">
        <v>308.99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50.03</v>
      </c>
      <c r="D17" s="73">
        <f>ROUND(C17,2)</f>
        <v>50.03</v>
      </c>
      <c r="E17" s="60">
        <v>110.5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221.01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110.5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50.05</v>
      </c>
      <c r="D20" s="73">
        <f>ROUND(C20,2)</f>
        <v>50.05</v>
      </c>
      <c r="E20" s="60">
        <v>0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50.03</v>
      </c>
      <c r="D21" s="73">
        <f>ROUND(C21,2)</f>
        <v>50.03</v>
      </c>
      <c r="E21" s="60">
        <v>110.5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276.26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50.01</v>
      </c>
      <c r="D23" s="73">
        <f>ROUND(C23,2)</f>
        <v>50.01</v>
      </c>
      <c r="E23" s="60">
        <v>221.01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472.66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341.73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49.95</v>
      </c>
      <c r="D26" s="73">
        <f>ROUND(C26,2)</f>
        <v>49.95</v>
      </c>
      <c r="E26" s="60">
        <v>439.93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49.99</v>
      </c>
      <c r="D27" s="73">
        <f>ROUND(C27,2)</f>
        <v>49.99</v>
      </c>
      <c r="E27" s="60">
        <v>308.99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669.0700000000001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439.93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341.73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165.76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49.96</v>
      </c>
      <c r="D32" s="73">
        <f>ROUND(C32,2)</f>
        <v>49.96</v>
      </c>
      <c r="E32" s="60">
        <v>407.2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49.98</v>
      </c>
      <c r="D33" s="73">
        <f>ROUND(C33,2)</f>
        <v>49.98</v>
      </c>
      <c r="E33" s="60">
        <v>341.73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374.46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308.99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50.03</v>
      </c>
      <c r="D36" s="73">
        <f>ROUND(C36,2)</f>
        <v>50.03</v>
      </c>
      <c r="E36" s="60">
        <v>110.5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50.03</v>
      </c>
      <c r="D37" s="73">
        <f>ROUND(C37,2)</f>
        <v>50.03</v>
      </c>
      <c r="E37" s="60">
        <v>110.5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50.03</v>
      </c>
      <c r="D38" s="73">
        <f>ROUND(C38,2)</f>
        <v>50.03</v>
      </c>
      <c r="E38" s="60">
        <v>110.5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50.02</v>
      </c>
      <c r="D39" s="73">
        <f>ROUND(C39,2)</f>
        <v>50.02</v>
      </c>
      <c r="E39" s="60">
        <v>165.76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49.96</v>
      </c>
      <c r="D40" s="73">
        <f>ROUND(C40,2)</f>
        <v>49.96</v>
      </c>
      <c r="E40" s="60">
        <v>407.2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49.95</v>
      </c>
      <c r="D41" s="73">
        <f>ROUND(C41,2)</f>
        <v>49.95</v>
      </c>
      <c r="E41" s="60">
        <v>439.93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165.76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110.5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</v>
      </c>
      <c r="D44" s="73">
        <f>ROUND(C44,2)</f>
        <v>50</v>
      </c>
      <c r="E44" s="60">
        <v>276.26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165.76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221.01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55.25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55.25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165.76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276.26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374.46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439.93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50.02</v>
      </c>
      <c r="D53" s="73">
        <f>ROUND(C53,2)</f>
        <v>50.02</v>
      </c>
      <c r="E53" s="60">
        <v>165.76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221.01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165.76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374.46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603.6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407.2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49.96</v>
      </c>
      <c r="D59" s="73">
        <f>ROUND(C59,2)</f>
        <v>49.96</v>
      </c>
      <c r="E59" s="60">
        <v>407.2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50.06</v>
      </c>
      <c r="D60" s="73">
        <f>ROUND(C60,2)</f>
        <v>50.06</v>
      </c>
      <c r="E60" s="60">
        <v>0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165.76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276.26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50.04</v>
      </c>
      <c r="D63" s="73">
        <f>ROUND(C63,2)</f>
        <v>50.04</v>
      </c>
      <c r="E63" s="60">
        <v>55.25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221.01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276.26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49.99</v>
      </c>
      <c r="D66" s="73">
        <f>ROUND(C66,2)</f>
        <v>49.99</v>
      </c>
      <c r="E66" s="60">
        <v>308.99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165.76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374.46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221.01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50.01</v>
      </c>
      <c r="D71" s="73">
        <f>ROUND(C71,2)</f>
        <v>50.01</v>
      </c>
      <c r="E71" s="60">
        <v>221.01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55.25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50</v>
      </c>
      <c r="D73" s="73">
        <f>ROUND(C73,2)</f>
        <v>50</v>
      </c>
      <c r="E73" s="60">
        <v>276.26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221.01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439.93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50.03</v>
      </c>
      <c r="D76" s="73">
        <f>ROUND(C76,2)</f>
        <v>50.03</v>
      </c>
      <c r="E76" s="60">
        <v>110.5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50.03</v>
      </c>
      <c r="D77" s="73">
        <f>ROUND(C77,2)</f>
        <v>50.03</v>
      </c>
      <c r="E77" s="60">
        <v>110.5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221.01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341.73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0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</v>
      </c>
      <c r="T80" s="60">
        <f>MIN($T$6/100*F80,200)</f>
        <v>0</v>
      </c>
      <c r="U80" s="60">
        <f>MIN($U$6/100*F80,250)</f>
        <v>0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276.26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49.91</v>
      </c>
      <c r="D82" s="73">
        <f>ROUND(C82,2)</f>
        <v>49.91</v>
      </c>
      <c r="E82" s="60">
        <v>570.86</v>
      </c>
      <c r="F82" s="61">
        <v>4.87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0.5844</v>
      </c>
      <c r="T82" s="60">
        <f>MIN($T$6/100*F82,200)</f>
        <v>0.7305</v>
      </c>
      <c r="U82" s="60">
        <f>MIN($U$6/100*F82,250)</f>
        <v>0.9740000000000001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570.86</v>
      </c>
      <c r="F83" s="61">
        <v>4.87</v>
      </c>
      <c r="G83" s="74">
        <v>-0.05651158000000045</v>
      </c>
      <c r="H83" s="63">
        <f>MAX(G83,-0.12*F83)</f>
        <v>-0.05651158000000045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-0.0008065050139700065</v>
      </c>
      <c r="S83" s="60">
        <f>MIN($S$6/100*F83,150)</f>
        <v>0.5844</v>
      </c>
      <c r="T83" s="60">
        <f>MIN($T$6/100*F83,200)</f>
        <v>0.7305</v>
      </c>
      <c r="U83" s="60">
        <f>MIN($U$6/100*F83,250)</f>
        <v>0.9740000000000001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-0.0008065050139700065</v>
      </c>
      <c r="AB83" s="139" t="str">
        <f>IF(AA83&gt;=0,AA83,"")</f>
        <v/>
      </c>
      <c r="AC83" s="76">
        <f>IF(AA83&lt;0,AA83,"")</f>
        <v>-0.0008065050139700065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276.26</v>
      </c>
      <c r="F84" s="61">
        <v>4.87</v>
      </c>
      <c r="G84" s="74">
        <v>-0.1206369399999989</v>
      </c>
      <c r="H84" s="63">
        <f>MAX(G84,-0.12*F84)</f>
        <v>-0.1206369399999989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-0.0008331790261099925</v>
      </c>
      <c r="S84" s="60">
        <f>MIN($S$6/100*F84,150)</f>
        <v>0.5844</v>
      </c>
      <c r="T84" s="60">
        <f>MIN($T$6/100*F84,200)</f>
        <v>0.7305</v>
      </c>
      <c r="U84" s="60">
        <f>MIN($U$6/100*F84,250)</f>
        <v>0.9740000000000001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-0.0008331790261099925</v>
      </c>
      <c r="AB84" s="139" t="str">
        <f>IF(AA84&gt;=0,AA84,"")</f>
        <v/>
      </c>
      <c r="AC84" s="76">
        <f>IF(AA84&lt;0,AA84,"")</f>
        <v>-0.0008331790261099925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165.76</v>
      </c>
      <c r="F85" s="61">
        <v>4.87</v>
      </c>
      <c r="G85" s="74">
        <v>-0.07882971999999899</v>
      </c>
      <c r="H85" s="63">
        <f>MAX(G85,-0.12*F85)</f>
        <v>-0.07882971999999899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-0.0003266703596799958</v>
      </c>
      <c r="S85" s="60">
        <f>MIN($S$6/100*F85,150)</f>
        <v>0.5844</v>
      </c>
      <c r="T85" s="60">
        <f>MIN($T$6/100*F85,200)</f>
        <v>0.7305</v>
      </c>
      <c r="U85" s="60">
        <f>MIN($U$6/100*F85,250)</f>
        <v>0.9740000000000001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-0.0003266703596799958</v>
      </c>
      <c r="AB85" s="139" t="str">
        <f>IF(AA85&gt;=0,AA85,"")</f>
        <v/>
      </c>
      <c r="AC85" s="76">
        <f>IF(AA85&lt;0,AA85,"")</f>
        <v>-0.0003266703596799958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407.2</v>
      </c>
      <c r="F86" s="61">
        <v>4.87</v>
      </c>
      <c r="G86" s="74">
        <v>-0.04425231999999912</v>
      </c>
      <c r="H86" s="63">
        <f>MAX(G86,-0.12*F86)</f>
        <v>-0.04425231999999912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-0.000450488617599991</v>
      </c>
      <c r="S86" s="60">
        <f>MIN($S$6/100*F86,150)</f>
        <v>0.5844</v>
      </c>
      <c r="T86" s="60">
        <f>MIN($T$6/100*F86,200)</f>
        <v>0.7305</v>
      </c>
      <c r="U86" s="60">
        <f>MIN($U$6/100*F86,250)</f>
        <v>0.9740000000000001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-0.000450488617599991</v>
      </c>
      <c r="AB86" s="139" t="str">
        <f>IF(AA86&gt;=0,AA86,"")</f>
        <v/>
      </c>
      <c r="AC86" s="76">
        <f>IF(AA86&lt;0,AA86,"")</f>
        <v>-0.000450488617599991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49.99</v>
      </c>
      <c r="D87" s="73">
        <f>ROUND(C87,2)</f>
        <v>49.99</v>
      </c>
      <c r="E87" s="60">
        <v>308.99</v>
      </c>
      <c r="F87" s="61">
        <v>4.87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0.5844</v>
      </c>
      <c r="T87" s="60">
        <f>MIN($T$6/100*F87,200)</f>
        <v>0.7305</v>
      </c>
      <c r="U87" s="60">
        <f>MIN($U$6/100*F87,250)</f>
        <v>0.9740000000000001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50.01</v>
      </c>
      <c r="D88" s="73">
        <f>ROUND(C88,2)</f>
        <v>50.01</v>
      </c>
      <c r="E88" s="60">
        <v>221.01</v>
      </c>
      <c r="F88" s="61">
        <v>4.87</v>
      </c>
      <c r="G88" s="74">
        <v>-0.01250397999999908</v>
      </c>
      <c r="H88" s="63">
        <f>MAX(G88,-0.12*F88)</f>
        <v>-0.01250397999999908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-6.908761549499492E-5</v>
      </c>
      <c r="S88" s="60">
        <f>MIN($S$6/100*F88,150)</f>
        <v>0.5844</v>
      </c>
      <c r="T88" s="60">
        <f>MIN($T$6/100*F88,200)</f>
        <v>0.7305</v>
      </c>
      <c r="U88" s="60">
        <f>MIN($U$6/100*F88,250)</f>
        <v>0.9740000000000001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-6.908761549499492E-5</v>
      </c>
      <c r="AB88" s="139" t="str">
        <f>IF(AA88&gt;=0,AA88,"")</f>
        <v/>
      </c>
      <c r="AC88" s="76">
        <f>IF(AA88&lt;0,AA88,"")</f>
        <v>-6.908761549499492E-5</v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308.99</v>
      </c>
      <c r="F89" s="61">
        <v>4.87</v>
      </c>
      <c r="G89" s="74">
        <v>-0.1498705599999992</v>
      </c>
      <c r="H89" s="63">
        <f>MAX(G89,-0.12*F89)</f>
        <v>-0.1498705599999992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-0.001157712608359994</v>
      </c>
      <c r="S89" s="60">
        <f>MIN($S$6/100*F89,150)</f>
        <v>0.5844</v>
      </c>
      <c r="T89" s="60">
        <f>MIN($T$6/100*F89,200)</f>
        <v>0.7305</v>
      </c>
      <c r="U89" s="60">
        <f>MIN($U$6/100*F89,250)</f>
        <v>0.9740000000000001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-0.001157712608359994</v>
      </c>
      <c r="AB89" s="139" t="str">
        <f>IF(AA89&gt;=0,AA89,"")</f>
        <v/>
      </c>
      <c r="AC89" s="76">
        <f>IF(AA89&lt;0,AA89,"")</f>
        <v>-0.001157712608359994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221.01</v>
      </c>
      <c r="F90" s="61">
        <v>4.87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0.5844</v>
      </c>
      <c r="T90" s="60">
        <f>MIN($T$6/100*F90,200)</f>
        <v>0.7305</v>
      </c>
      <c r="U90" s="60">
        <f>MIN($U$6/100*F90,250)</f>
        <v>0.9740000000000001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49.99</v>
      </c>
      <c r="D91" s="73">
        <f>ROUND(C91,2)</f>
        <v>49.99</v>
      </c>
      <c r="E91" s="60">
        <v>308.99</v>
      </c>
      <c r="F91" s="61">
        <v>4.87</v>
      </c>
      <c r="G91" s="74">
        <v>-0.3340737999999996</v>
      </c>
      <c r="H91" s="63">
        <f>MAX(G91,-0.12*F91)</f>
        <v>-0.3340737999999996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-0.002580636586549997</v>
      </c>
      <c r="S91" s="60">
        <f>MIN($S$6/100*F91,150)</f>
        <v>0.5844</v>
      </c>
      <c r="T91" s="60">
        <f>MIN($T$6/100*F91,200)</f>
        <v>0.7305</v>
      </c>
      <c r="U91" s="60">
        <f>MIN($U$6/100*F91,250)</f>
        <v>0.9740000000000001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-0.002580636586549997</v>
      </c>
      <c r="AB91" s="139" t="str">
        <f>IF(AA91&gt;=0,AA91,"")</f>
        <v/>
      </c>
      <c r="AC91" s="76">
        <f>IF(AA91&lt;0,AA91,"")</f>
        <v>-0.002580636586549997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407.2</v>
      </c>
      <c r="F92" s="61">
        <v>4.87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0.5844</v>
      </c>
      <c r="T92" s="60">
        <f>MIN($T$6/100*F92,200)</f>
        <v>0.7305</v>
      </c>
      <c r="U92" s="60">
        <f>MIN($U$6/100*F92,250)</f>
        <v>0.9740000000000001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49.97</v>
      </c>
      <c r="D93" s="73">
        <f>ROUND(C93,2)</f>
        <v>49.97</v>
      </c>
      <c r="E93" s="60">
        <v>374.46</v>
      </c>
      <c r="F93" s="61">
        <v>4.87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0.5844</v>
      </c>
      <c r="T93" s="60">
        <f>MIN($T$6/100*F93,200)</f>
        <v>0.7305</v>
      </c>
      <c r="U93" s="60">
        <f>MIN($U$6/100*F93,250)</f>
        <v>0.9740000000000001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50.02</v>
      </c>
      <c r="D94" s="73">
        <f>ROUND(C94,2)</f>
        <v>50.02</v>
      </c>
      <c r="E94" s="60">
        <v>165.76</v>
      </c>
      <c r="F94" s="61">
        <v>4.87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0.5844</v>
      </c>
      <c r="T94" s="60">
        <f>MIN($T$6/100*F94,200)</f>
        <v>0.7305</v>
      </c>
      <c r="U94" s="60">
        <f>MIN($U$6/100*F94,250)</f>
        <v>0.9740000000000001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50.02</v>
      </c>
      <c r="D95" s="73">
        <f>ROUND(C95,2)</f>
        <v>50.02</v>
      </c>
      <c r="E95" s="60">
        <v>165.76</v>
      </c>
      <c r="F95" s="61">
        <v>4.87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0.5844</v>
      </c>
      <c r="T95" s="60">
        <f>MIN($T$6/100*F95,200)</f>
        <v>0.7305</v>
      </c>
      <c r="U95" s="60">
        <f>MIN($U$6/100*F95,250)</f>
        <v>0.9740000000000001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49.94</v>
      </c>
      <c r="D96" s="73">
        <f>ROUND(C96,2)</f>
        <v>49.94</v>
      </c>
      <c r="E96" s="60">
        <v>472.66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276.26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276.26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374.46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439.93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49.93</v>
      </c>
      <c r="D101" s="73">
        <f>ROUND(C101,2)</f>
        <v>49.93</v>
      </c>
      <c r="E101" s="60">
        <v>505.4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49.98</v>
      </c>
      <c r="D102" s="73">
        <f>ROUND(C102,2)</f>
        <v>49.98</v>
      </c>
      <c r="E102" s="60">
        <v>341.73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</v>
      </c>
      <c r="D103" s="98">
        <f>ROUND(C103,2)</f>
        <v>50</v>
      </c>
      <c r="E103" s="99">
        <v>276.26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49.99489583333335</v>
      </c>
      <c r="D104" s="110">
        <f>ROUND(C104,2)</f>
        <v>49.99</v>
      </c>
      <c r="E104" s="111">
        <f>AVERAGE(E6:E103)</f>
        <v>269.3837499999999</v>
      </c>
      <c r="F104" s="111">
        <f>AVERAGE(F6:F103)</f>
        <v>0.7102083333333332</v>
      </c>
      <c r="G104" s="112">
        <f>SUM(G8:G103)/4</f>
        <v>-0.1991697249999989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-0.006224279827764972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-0.006224279827764972</v>
      </c>
      <c r="AB104" s="116">
        <f>SUM(AB8:AB103)</f>
        <v>0</v>
      </c>
      <c r="AC104" s="117">
        <f>SUM(AC8:AC103)</f>
        <v>-0.006224279827764972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-0.006224279827764972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55.2522</v>
      </c>
      <c r="AH152" s="86">
        <f>MIN(AG152,$C$2)</f>
        <v>55.2522</v>
      </c>
    </row>
    <row r="153" spans="1:37" customHeight="1" ht="16">
      <c r="AE153" s="16"/>
      <c r="AF153" s="133">
        <f>ROUND((AF152-0.01),2)</f>
        <v>50.03</v>
      </c>
      <c r="AG153" s="134">
        <f>2*$A$2/5</f>
        <v>110.5044</v>
      </c>
      <c r="AH153" s="86">
        <f>MIN(AG153,$C$2)</f>
        <v>110.5044</v>
      </c>
    </row>
    <row r="154" spans="1:37" customHeight="1" ht="16">
      <c r="AE154" s="16"/>
      <c r="AF154" s="133">
        <f>ROUND((AF153-0.01),2)</f>
        <v>50.02</v>
      </c>
      <c r="AG154" s="134">
        <f>3*$A$2/5</f>
        <v>165.7566</v>
      </c>
      <c r="AH154" s="86">
        <f>MIN(AG154,$C$2)</f>
        <v>165.7566</v>
      </c>
    </row>
    <row r="155" spans="1:37" customHeight="1" ht="16">
      <c r="AE155" s="16"/>
      <c r="AF155" s="133">
        <f>ROUND((AF154-0.01),2)</f>
        <v>50.01</v>
      </c>
      <c r="AG155" s="134">
        <f>4*$A$2/5</f>
        <v>221.0088</v>
      </c>
      <c r="AH155" s="86">
        <f>MIN(AG155,$C$2)</f>
        <v>221.0088</v>
      </c>
    </row>
    <row r="156" spans="1:37" customHeight="1" ht="16">
      <c r="AE156" s="16"/>
      <c r="AF156" s="133">
        <f>ROUND((AF155-0.01),2)</f>
        <v>50</v>
      </c>
      <c r="AG156" s="134">
        <f>5*$A$2/5</f>
        <v>276.261</v>
      </c>
      <c r="AH156" s="86">
        <f>MIN(AG156,$C$2)</f>
        <v>276.261</v>
      </c>
    </row>
    <row r="157" spans="1:37" customHeight="1" ht="16">
      <c r="AE157" s="16"/>
      <c r="AF157" s="133">
        <f>ROUND((AF156-0.01),2)</f>
        <v>49.99</v>
      </c>
      <c r="AG157" s="134">
        <f>50+15*$A$2/16</f>
        <v>308.9946875</v>
      </c>
      <c r="AH157" s="86">
        <f>MIN(AG157,$C$2)</f>
        <v>308.9946875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341.728375</v>
      </c>
      <c r="AH158" s="86">
        <f>MIN(AG158,$C$2)</f>
        <v>341.728375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374.4620625</v>
      </c>
      <c r="AH159" s="86">
        <f>MIN(AG159,$C$2)</f>
        <v>374.4620625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407.19575</v>
      </c>
      <c r="AH160" s="86">
        <f>MIN(AG160,$C$2)</f>
        <v>407.19575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439.9294375</v>
      </c>
      <c r="AH161" s="86">
        <f>MIN(AG161,$C$2)</f>
        <v>439.9294375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472.663125</v>
      </c>
      <c r="AH162" s="86">
        <f>MIN(AG162,$C$2)</f>
        <v>472.663125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505.3968125</v>
      </c>
      <c r="AH163" s="86">
        <f>MIN(AG163,$C$2)</f>
        <v>505.3968125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538.1305</v>
      </c>
      <c r="AH164" s="135">
        <f>MIN(AG164,$C$2)</f>
        <v>538.1305</v>
      </c>
    </row>
    <row r="165" spans="1:37" customHeight="1" ht="15">
      <c r="AE165" s="16"/>
      <c r="AF165" s="133">
        <f>ROUND((AF164-0.01),2)</f>
        <v>49.91</v>
      </c>
      <c r="AG165" s="134">
        <f>450+7*$A$2/16</f>
        <v>570.8641875000001</v>
      </c>
      <c r="AH165" s="135">
        <f>MIN(AG165,$C$2)</f>
        <v>570.8641875000001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603.597875</v>
      </c>
      <c r="AH166" s="135">
        <f>MIN(AG166,$C$2)</f>
        <v>603.597875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636.3315625</v>
      </c>
      <c r="AH167" s="135">
        <f>MIN(AG167,$C$2)</f>
        <v>636.3315625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669.06525</v>
      </c>
      <c r="AH168" s="135">
        <f>MIN(AG168,$C$2)</f>
        <v>669.06525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701.7989375</v>
      </c>
      <c r="AH169" s="135">
        <f>MIN(AG169,$C$2)</f>
        <v>701.7989375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734.5326250000001</v>
      </c>
      <c r="AH170" s="135">
        <f>MIN(AG170,$C$2)</f>
        <v>734.5326250000001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767.2663125</v>
      </c>
      <c r="AH171" s="135">
        <f>MIN(AG171,$C$2)</f>
        <v>767.2663125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-0.0002674606976099988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264.146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49.91</v>
      </c>
      <c r="D8" s="59">
        <f>ROUND(C8,2)</f>
        <v>49.91</v>
      </c>
      <c r="E8" s="60">
        <v>565.5599999999999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297.64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264.15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105.66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158.49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211.32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465.09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49.98</v>
      </c>
      <c r="D15" s="73">
        <f>ROUND(C15,2)</f>
        <v>49.98</v>
      </c>
      <c r="E15" s="60">
        <v>331.13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49.94</v>
      </c>
      <c r="D16" s="73">
        <f>ROUND(C16,2)</f>
        <v>49.94</v>
      </c>
      <c r="E16" s="60">
        <v>465.09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49.96</v>
      </c>
      <c r="D17" s="73">
        <f>ROUND(C17,2)</f>
        <v>49.96</v>
      </c>
      <c r="E17" s="60">
        <v>398.11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49.95</v>
      </c>
      <c r="D18" s="73">
        <f>ROUND(C18,2)</f>
        <v>49.95</v>
      </c>
      <c r="E18" s="60">
        <v>431.6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49.89</v>
      </c>
      <c r="D19" s="73">
        <f>ROUND(C19,2)</f>
        <v>49.89</v>
      </c>
      <c r="E19" s="60">
        <v>632.55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431.6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49.95</v>
      </c>
      <c r="D21" s="73">
        <f>ROUND(C21,2)</f>
        <v>49.95</v>
      </c>
      <c r="E21" s="60">
        <v>431.6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49.89</v>
      </c>
      <c r="D22" s="73">
        <f>ROUND(C22,2)</f>
        <v>49.89</v>
      </c>
      <c r="E22" s="60">
        <v>632.55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49.93</v>
      </c>
      <c r="D23" s="73">
        <f>ROUND(C23,2)</f>
        <v>49.93</v>
      </c>
      <c r="E23" s="60">
        <v>498.58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532.0700000000001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50.02</v>
      </c>
      <c r="D25" s="73">
        <f>ROUND(C25,2)</f>
        <v>50.02</v>
      </c>
      <c r="E25" s="60">
        <v>158.49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50.04</v>
      </c>
      <c r="D26" s="73">
        <f>ROUND(C26,2)</f>
        <v>50.04</v>
      </c>
      <c r="E26" s="60">
        <v>52.83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211.32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297.64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50.01</v>
      </c>
      <c r="D29" s="73">
        <f>ROUND(C29,2)</f>
        <v>50.01</v>
      </c>
      <c r="E29" s="60">
        <v>211.32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50.03</v>
      </c>
      <c r="D30" s="73">
        <f>ROUND(C30,2)</f>
        <v>50.03</v>
      </c>
      <c r="E30" s="60">
        <v>105.66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158.49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50.01</v>
      </c>
      <c r="D32" s="73">
        <f>ROUND(C32,2)</f>
        <v>50.01</v>
      </c>
      <c r="E32" s="60">
        <v>211.32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50.03</v>
      </c>
      <c r="D33" s="73">
        <f>ROUND(C33,2)</f>
        <v>50.03</v>
      </c>
      <c r="E33" s="60">
        <v>105.66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49.95</v>
      </c>
      <c r="D34" s="73">
        <f>ROUND(C34,2)</f>
        <v>49.95</v>
      </c>
      <c r="E34" s="60">
        <v>431.6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49.99</v>
      </c>
      <c r="D35" s="73">
        <f>ROUND(C35,2)</f>
        <v>49.99</v>
      </c>
      <c r="E35" s="60">
        <v>297.64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211.32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50.02</v>
      </c>
      <c r="D37" s="73">
        <f>ROUND(C37,2)</f>
        <v>50.02</v>
      </c>
      <c r="E37" s="60">
        <v>158.49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50.01</v>
      </c>
      <c r="D38" s="73">
        <f>ROUND(C38,2)</f>
        <v>50.01</v>
      </c>
      <c r="E38" s="60">
        <v>211.32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105.66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49.93</v>
      </c>
      <c r="D40" s="73">
        <f>ROUND(C40,2)</f>
        <v>49.93</v>
      </c>
      <c r="E40" s="60">
        <v>498.58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498.58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364.62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49.99</v>
      </c>
      <c r="D43" s="73">
        <f>ROUND(C43,2)</f>
        <v>49.99</v>
      </c>
      <c r="E43" s="60">
        <v>297.64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49.98</v>
      </c>
      <c r="D44" s="73">
        <f>ROUND(C44,2)</f>
        <v>49.98</v>
      </c>
      <c r="E44" s="60">
        <v>331.13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49.99</v>
      </c>
      <c r="D45" s="73">
        <f>ROUND(C45,2)</f>
        <v>49.99</v>
      </c>
      <c r="E45" s="60">
        <v>297.64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49.99</v>
      </c>
      <c r="D46" s="73">
        <f>ROUND(C46,2)</f>
        <v>49.99</v>
      </c>
      <c r="E46" s="60">
        <v>297.64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158.49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50.03</v>
      </c>
      <c r="D48" s="73">
        <f>ROUND(C48,2)</f>
        <v>50.03</v>
      </c>
      <c r="E48" s="60">
        <v>105.66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50.01</v>
      </c>
      <c r="D49" s="73">
        <f>ROUND(C49,2)</f>
        <v>50.01</v>
      </c>
      <c r="E49" s="60">
        <v>211.32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50.02</v>
      </c>
      <c r="D50" s="73">
        <f>ROUND(C50,2)</f>
        <v>50.02</v>
      </c>
      <c r="E50" s="60">
        <v>158.49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49.97</v>
      </c>
      <c r="D51" s="73">
        <f>ROUND(C51,2)</f>
        <v>49.97</v>
      </c>
      <c r="E51" s="60">
        <v>364.62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211.32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264.15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105.66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297.64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158.49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49.95</v>
      </c>
      <c r="D57" s="73">
        <f>ROUND(C57,2)</f>
        <v>49.95</v>
      </c>
      <c r="E57" s="60">
        <v>431.6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50.01</v>
      </c>
      <c r="D58" s="73">
        <f>ROUND(C58,2)</f>
        <v>50.01</v>
      </c>
      <c r="E58" s="60">
        <v>211.32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50.01</v>
      </c>
      <c r="D59" s="73">
        <f>ROUND(C59,2)</f>
        <v>50.01</v>
      </c>
      <c r="E59" s="60">
        <v>211.32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264.15</v>
      </c>
      <c r="F60" s="61">
        <v>0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</v>
      </c>
      <c r="T60" s="60">
        <f>MIN($T$6/100*F60,200)</f>
        <v>0</v>
      </c>
      <c r="U60" s="60">
        <f>MIN($U$6/100*F60,250)</f>
        <v>0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</v>
      </c>
      <c r="D61" s="73">
        <f>ROUND(C61,2)</f>
        <v>50</v>
      </c>
      <c r="E61" s="60">
        <v>264.15</v>
      </c>
      <c r="F61" s="61">
        <v>0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</v>
      </c>
      <c r="T61" s="60">
        <f>MIN($T$6/100*F61,200)</f>
        <v>0</v>
      </c>
      <c r="U61" s="60">
        <f>MIN($U$6/100*F61,250)</f>
        <v>0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49.94</v>
      </c>
      <c r="D62" s="73">
        <f>ROUND(C62,2)</f>
        <v>49.94</v>
      </c>
      <c r="E62" s="60">
        <v>465.09</v>
      </c>
      <c r="F62" s="61">
        <v>0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</v>
      </c>
      <c r="T62" s="60">
        <f>MIN($T$6/100*F62,200)</f>
        <v>0</v>
      </c>
      <c r="U62" s="60">
        <f>MIN($U$6/100*F62,250)</f>
        <v>0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49.95</v>
      </c>
      <c r="D63" s="73">
        <f>ROUND(C63,2)</f>
        <v>49.95</v>
      </c>
      <c r="E63" s="60">
        <v>431.6</v>
      </c>
      <c r="F63" s="61">
        <v>0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</v>
      </c>
      <c r="T63" s="60">
        <f>MIN($T$6/100*F63,200)</f>
        <v>0</v>
      </c>
      <c r="U63" s="60">
        <f>MIN($U$6/100*F63,250)</f>
        <v>0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49.89</v>
      </c>
      <c r="D64" s="73">
        <f>ROUND(C64,2)</f>
        <v>49.89</v>
      </c>
      <c r="E64" s="60">
        <v>632.55</v>
      </c>
      <c r="F64" s="61">
        <v>0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</v>
      </c>
      <c r="T64" s="60">
        <f>MIN($T$6/100*F64,200)</f>
        <v>0</v>
      </c>
      <c r="U64" s="60">
        <f>MIN($U$6/100*F64,250)</f>
        <v>0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49.85</v>
      </c>
      <c r="D65" s="73">
        <f>ROUND(C65,2)</f>
        <v>49.85</v>
      </c>
      <c r="E65" s="60">
        <v>766.51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49.94</v>
      </c>
      <c r="D66" s="73">
        <f>ROUND(C66,2)</f>
        <v>49.94</v>
      </c>
      <c r="E66" s="60">
        <v>465.09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50.01</v>
      </c>
      <c r="D67" s="73">
        <f>ROUND(C67,2)</f>
        <v>50.01</v>
      </c>
      <c r="E67" s="60">
        <v>211.32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50.03</v>
      </c>
      <c r="D68" s="73">
        <f>ROUND(C68,2)</f>
        <v>50.03</v>
      </c>
      <c r="E68" s="60">
        <v>105.66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264.15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49.96</v>
      </c>
      <c r="D70" s="73">
        <f>ROUND(C70,2)</f>
        <v>49.96</v>
      </c>
      <c r="E70" s="60">
        <v>398.11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</v>
      </c>
      <c r="D71" s="73">
        <f>ROUND(C71,2)</f>
        <v>49.9</v>
      </c>
      <c r="E71" s="60">
        <v>599.05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49.99</v>
      </c>
      <c r="D72" s="73">
        <f>ROUND(C72,2)</f>
        <v>49.99</v>
      </c>
      <c r="E72" s="60">
        <v>297.64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364.62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297.64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49.91</v>
      </c>
      <c r="D75" s="73">
        <f>ROUND(C75,2)</f>
        <v>49.91</v>
      </c>
      <c r="E75" s="60">
        <v>565.5599999999999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52.83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50.02</v>
      </c>
      <c r="D77" s="73">
        <f>ROUND(C77,2)</f>
        <v>50.02</v>
      </c>
      <c r="E77" s="60">
        <v>158.49</v>
      </c>
      <c r="F77" s="61">
        <v>0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</v>
      </c>
      <c r="T77" s="60">
        <f>MIN($T$6/100*F77,200)</f>
        <v>0</v>
      </c>
      <c r="U77" s="60">
        <f>MIN($U$6/100*F77,250)</f>
        <v>0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297.64</v>
      </c>
      <c r="F78" s="61">
        <v>0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</v>
      </c>
      <c r="T78" s="60">
        <f>MIN($T$6/100*F78,200)</f>
        <v>0</v>
      </c>
      <c r="U78" s="60">
        <f>MIN($U$6/100*F78,250)</f>
        <v>0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50.05</v>
      </c>
      <c r="D79" s="73">
        <f>ROUND(C79,2)</f>
        <v>50.05</v>
      </c>
      <c r="E79" s="60">
        <v>0</v>
      </c>
      <c r="F79" s="61">
        <v>0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</v>
      </c>
      <c r="T79" s="60">
        <f>MIN($T$6/100*F79,200)</f>
        <v>0</v>
      </c>
      <c r="U79" s="60">
        <f>MIN($U$6/100*F79,250)</f>
        <v>0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105.66</v>
      </c>
      <c r="F80" s="61">
        <v>4.87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0.5844</v>
      </c>
      <c r="T80" s="60">
        <f>MIN($T$6/100*F80,200)</f>
        <v>0.7305</v>
      </c>
      <c r="U80" s="60">
        <f>MIN($U$6/100*F80,250)</f>
        <v>0.9740000000000001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50.02</v>
      </c>
      <c r="D81" s="73">
        <f>ROUND(C81,2)</f>
        <v>50.02</v>
      </c>
      <c r="E81" s="60">
        <v>158.49</v>
      </c>
      <c r="F81" s="61">
        <v>0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</v>
      </c>
      <c r="T81" s="60">
        <f>MIN($T$6/100*F81,200)</f>
        <v>0</v>
      </c>
      <c r="U81" s="60">
        <f>MIN($U$6/100*F81,250)</f>
        <v>0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50.01</v>
      </c>
      <c r="D82" s="73">
        <f>ROUND(C82,2)</f>
        <v>50.01</v>
      </c>
      <c r="E82" s="60">
        <v>211.32</v>
      </c>
      <c r="F82" s="61">
        <v>4.87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0.5844</v>
      </c>
      <c r="T82" s="60">
        <f>MIN($T$6/100*F82,200)</f>
        <v>0.7305</v>
      </c>
      <c r="U82" s="60">
        <f>MIN($U$6/100*F82,250)</f>
        <v>0.9740000000000001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297.64</v>
      </c>
      <c r="F83" s="61">
        <v>4.87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0.5844</v>
      </c>
      <c r="T83" s="60">
        <f>MIN($T$6/100*F83,200)</f>
        <v>0.7305</v>
      </c>
      <c r="U83" s="60">
        <f>MIN($U$6/100*F83,250)</f>
        <v>0.9740000000000001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264.15</v>
      </c>
      <c r="F84" s="61">
        <v>4.87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0.5844</v>
      </c>
      <c r="T84" s="60">
        <f>MIN($T$6/100*F84,200)</f>
        <v>0.7305</v>
      </c>
      <c r="U84" s="60">
        <f>MIN($U$6/100*F84,250)</f>
        <v>0.9740000000000001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50.02</v>
      </c>
      <c r="D85" s="73">
        <f>ROUND(C85,2)</f>
        <v>50.02</v>
      </c>
      <c r="E85" s="60">
        <v>158.49</v>
      </c>
      <c r="F85" s="61">
        <v>4.87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0.5844</v>
      </c>
      <c r="T85" s="60">
        <f>MIN($T$6/100*F85,200)</f>
        <v>0.7305</v>
      </c>
      <c r="U85" s="60">
        <f>MIN($U$6/100*F85,250)</f>
        <v>0.9740000000000001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264.15</v>
      </c>
      <c r="F86" s="61">
        <v>4.87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0.5844</v>
      </c>
      <c r="T86" s="60">
        <f>MIN($T$6/100*F86,200)</f>
        <v>0.7305</v>
      </c>
      <c r="U86" s="60">
        <f>MIN($U$6/100*F86,250)</f>
        <v>0.9740000000000001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50.02</v>
      </c>
      <c r="D87" s="73">
        <f>ROUND(C87,2)</f>
        <v>50.02</v>
      </c>
      <c r="E87" s="60">
        <v>158.49</v>
      </c>
      <c r="F87" s="61">
        <v>4.87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0.5844</v>
      </c>
      <c r="T87" s="60">
        <f>MIN($T$6/100*F87,200)</f>
        <v>0.7305</v>
      </c>
      <c r="U87" s="60">
        <f>MIN($U$6/100*F87,250)</f>
        <v>0.9740000000000001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52.83</v>
      </c>
      <c r="F88" s="61">
        <v>4.87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0.5844</v>
      </c>
      <c r="T88" s="60">
        <f>MIN($T$6/100*F88,200)</f>
        <v>0.7305</v>
      </c>
      <c r="U88" s="60">
        <f>MIN($U$6/100*F88,250)</f>
        <v>0.9740000000000001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158.49</v>
      </c>
      <c r="F89" s="61">
        <v>4.87</v>
      </c>
      <c r="G89" s="74">
        <v>-0.009989259999999334</v>
      </c>
      <c r="H89" s="63">
        <f>MAX(G89,-0.12*F89)</f>
        <v>-0.009989259999999334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-3.957994543499736E-5</v>
      </c>
      <c r="S89" s="60">
        <f>MIN($S$6/100*F89,150)</f>
        <v>0.5844</v>
      </c>
      <c r="T89" s="60">
        <f>MIN($T$6/100*F89,200)</f>
        <v>0.7305</v>
      </c>
      <c r="U89" s="60">
        <f>MIN($U$6/100*F89,250)</f>
        <v>0.9740000000000001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-3.957994543499736E-5</v>
      </c>
      <c r="AB89" s="139" t="str">
        <f>IF(AA89&gt;=0,AA89,"")</f>
        <v/>
      </c>
      <c r="AC89" s="76">
        <f>IF(AA89&lt;0,AA89,"")</f>
        <v>-3.957994543499736E-5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50.01</v>
      </c>
      <c r="D90" s="73">
        <f>ROUND(C90,2)</f>
        <v>50.01</v>
      </c>
      <c r="E90" s="60">
        <v>211.32</v>
      </c>
      <c r="F90" s="61">
        <v>4.87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0.5844</v>
      </c>
      <c r="T90" s="60">
        <f>MIN($T$6/100*F90,200)</f>
        <v>0.7305</v>
      </c>
      <c r="U90" s="60">
        <f>MIN($U$6/100*F90,250)</f>
        <v>0.9740000000000001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50.02</v>
      </c>
      <c r="D91" s="73">
        <f>ROUND(C91,2)</f>
        <v>50.02</v>
      </c>
      <c r="E91" s="60">
        <v>158.49</v>
      </c>
      <c r="F91" s="61">
        <v>4.87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0.5844</v>
      </c>
      <c r="T91" s="60">
        <f>MIN($T$6/100*F91,200)</f>
        <v>0.7305</v>
      </c>
      <c r="U91" s="60">
        <f>MIN($U$6/100*F91,250)</f>
        <v>0.9740000000000001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</v>
      </c>
      <c r="D92" s="73">
        <f>ROUND(C92,2)</f>
        <v>50</v>
      </c>
      <c r="E92" s="60">
        <v>264.15</v>
      </c>
      <c r="F92" s="61">
        <v>4.87</v>
      </c>
      <c r="G92" s="74">
        <v>-0.03450778000000021</v>
      </c>
      <c r="H92" s="63">
        <f>MAX(G92,-0.12*F92)</f>
        <v>-0.03450778000000021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-0.0002278807521750014</v>
      </c>
      <c r="S92" s="60">
        <f>MIN($S$6/100*F92,150)</f>
        <v>0.5844</v>
      </c>
      <c r="T92" s="60">
        <f>MIN($T$6/100*F92,200)</f>
        <v>0.7305</v>
      </c>
      <c r="U92" s="60">
        <f>MIN($U$6/100*F92,250)</f>
        <v>0.9740000000000001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-0.0002278807521750014</v>
      </c>
      <c r="AB92" s="139" t="str">
        <f>IF(AA92&gt;=0,AA92,"")</f>
        <v/>
      </c>
      <c r="AC92" s="76">
        <f>IF(AA92&lt;0,AA92,"")</f>
        <v>-0.0002278807521750014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50.08</v>
      </c>
      <c r="D93" s="73">
        <f>ROUND(C93,2)</f>
        <v>50.08</v>
      </c>
      <c r="E93" s="60">
        <v>0</v>
      </c>
      <c r="F93" s="61">
        <v>4.87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0.5844</v>
      </c>
      <c r="T93" s="60">
        <f>MIN($T$6/100*F93,200)</f>
        <v>0.7305</v>
      </c>
      <c r="U93" s="60">
        <f>MIN($U$6/100*F93,250)</f>
        <v>0.9740000000000001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49.98</v>
      </c>
      <c r="D94" s="73">
        <f>ROUND(C94,2)</f>
        <v>49.98</v>
      </c>
      <c r="E94" s="60">
        <v>331.13</v>
      </c>
      <c r="F94" s="61">
        <v>4.87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0.5844</v>
      </c>
      <c r="T94" s="60">
        <f>MIN($T$6/100*F94,200)</f>
        <v>0.7305</v>
      </c>
      <c r="U94" s="60">
        <f>MIN($U$6/100*F94,250)</f>
        <v>0.9740000000000001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52.83</v>
      </c>
      <c r="F95" s="61">
        <v>4.87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0.5844</v>
      </c>
      <c r="T95" s="60">
        <f>MIN($T$6/100*F95,200)</f>
        <v>0.7305</v>
      </c>
      <c r="U95" s="60">
        <f>MIN($U$6/100*F95,250)</f>
        <v>0.9740000000000001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49.93</v>
      </c>
      <c r="D96" s="73">
        <f>ROUND(C96,2)</f>
        <v>49.93</v>
      </c>
      <c r="E96" s="60">
        <v>498.58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49.94</v>
      </c>
      <c r="D97" s="73">
        <f>ROUND(C97,2)</f>
        <v>49.94</v>
      </c>
      <c r="E97" s="60">
        <v>465.09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49.97</v>
      </c>
      <c r="D98" s="73">
        <f>ROUND(C98,2)</f>
        <v>49.97</v>
      </c>
      <c r="E98" s="60">
        <v>364.62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297.64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</v>
      </c>
      <c r="D100" s="73">
        <f>ROUND(C100,2)</f>
        <v>50</v>
      </c>
      <c r="E100" s="60">
        <v>264.15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50.02</v>
      </c>
      <c r="D101" s="73">
        <f>ROUND(C101,2)</f>
        <v>50.02</v>
      </c>
      <c r="E101" s="60">
        <v>158.49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211.32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105.66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49.98833333333334</v>
      </c>
      <c r="D104" s="110">
        <f>ROUND(C104,2)</f>
        <v>49.99</v>
      </c>
      <c r="E104" s="111">
        <f>AVERAGE(E6:E103)</f>
        <v>285.1301041666668</v>
      </c>
      <c r="F104" s="111">
        <f>AVERAGE(F6:F103)</f>
        <v>0.7609374999999999</v>
      </c>
      <c r="G104" s="112">
        <f>SUM(G8:G103)/4</f>
        <v>-0.01112425999999989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-0.0002674606976099988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-0.0002674606976099988</v>
      </c>
      <c r="AB104" s="116">
        <f>SUM(AB8:AB103)</f>
        <v>0</v>
      </c>
      <c r="AC104" s="117">
        <f>SUM(AC8:AC103)</f>
        <v>-0.0002674606976099988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-0.0002674606976099988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52.8292</v>
      </c>
      <c r="AH152" s="86">
        <f>MIN(AG152,$C$2)</f>
        <v>52.8292</v>
      </c>
    </row>
    <row r="153" spans="1:37" customHeight="1" ht="16">
      <c r="AE153" s="16"/>
      <c r="AF153" s="133">
        <f>ROUND((AF152-0.01),2)</f>
        <v>50.03</v>
      </c>
      <c r="AG153" s="134">
        <f>2*$A$2/5</f>
        <v>105.6584</v>
      </c>
      <c r="AH153" s="86">
        <f>MIN(AG153,$C$2)</f>
        <v>105.6584</v>
      </c>
    </row>
    <row r="154" spans="1:37" customHeight="1" ht="16">
      <c r="AE154" s="16"/>
      <c r="AF154" s="133">
        <f>ROUND((AF153-0.01),2)</f>
        <v>50.02</v>
      </c>
      <c r="AG154" s="134">
        <f>3*$A$2/5</f>
        <v>158.4876</v>
      </c>
      <c r="AH154" s="86">
        <f>MIN(AG154,$C$2)</f>
        <v>158.4876</v>
      </c>
    </row>
    <row r="155" spans="1:37" customHeight="1" ht="16">
      <c r="AE155" s="16"/>
      <c r="AF155" s="133">
        <f>ROUND((AF154-0.01),2)</f>
        <v>50.01</v>
      </c>
      <c r="AG155" s="134">
        <f>4*$A$2/5</f>
        <v>211.3168</v>
      </c>
      <c r="AH155" s="86">
        <f>MIN(AG155,$C$2)</f>
        <v>211.3168</v>
      </c>
    </row>
    <row r="156" spans="1:37" customHeight="1" ht="16">
      <c r="AE156" s="16"/>
      <c r="AF156" s="133">
        <f>ROUND((AF155-0.01),2)</f>
        <v>50</v>
      </c>
      <c r="AG156" s="134">
        <f>5*$A$2/5</f>
        <v>264.146</v>
      </c>
      <c r="AH156" s="86">
        <f>MIN(AG156,$C$2)</f>
        <v>264.146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297.636875</v>
      </c>
      <c r="AH157" s="86">
        <f>MIN(AG157,$C$2)</f>
        <v>297.636875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331.12775</v>
      </c>
      <c r="AH158" s="86">
        <f>MIN(AG158,$C$2)</f>
        <v>331.12775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364.618625</v>
      </c>
      <c r="AH159" s="86">
        <f>MIN(AG159,$C$2)</f>
        <v>364.618625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398.1095</v>
      </c>
      <c r="AH160" s="86">
        <f>MIN(AG160,$C$2)</f>
        <v>398.1095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431.600375</v>
      </c>
      <c r="AH161" s="86">
        <f>MIN(AG161,$C$2)</f>
        <v>431.600375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465.09125</v>
      </c>
      <c r="AH162" s="86">
        <f>MIN(AG162,$C$2)</f>
        <v>465.09125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498.582125</v>
      </c>
      <c r="AH163" s="86">
        <f>MIN(AG163,$C$2)</f>
        <v>498.582125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532.073</v>
      </c>
      <c r="AH164" s="135">
        <f>MIN(AG164,$C$2)</f>
        <v>532.073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565.5638750000001</v>
      </c>
      <c r="AH165" s="135">
        <f>MIN(AG165,$C$2)</f>
        <v>565.5638750000001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599.05475</v>
      </c>
      <c r="AH166" s="135">
        <f>MIN(AG166,$C$2)</f>
        <v>599.05475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632.545625</v>
      </c>
      <c r="AH167" s="135">
        <f>MIN(AG167,$C$2)</f>
        <v>632.545625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666.0365</v>
      </c>
      <c r="AH168" s="135">
        <f>MIN(AG168,$C$2)</f>
        <v>666.0365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699.527375</v>
      </c>
      <c r="AH169" s="135">
        <f>MIN(AG169,$C$2)</f>
        <v>699.527375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733.01825</v>
      </c>
      <c r="AH170" s="135">
        <f>MIN(AG170,$C$2)</f>
        <v>733.01825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766.509125</v>
      </c>
      <c r="AH171" s="135">
        <f>MIN(AG171,$C$2)</f>
        <v>766.509125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-0.02729410861894097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263.652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158.19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49.99</v>
      </c>
      <c r="D9" s="73">
        <f>ROUND(C9,2)</f>
        <v>49.99</v>
      </c>
      <c r="E9" s="60">
        <v>297.17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50.01</v>
      </c>
      <c r="D10" s="73">
        <f>ROUND(C10,2)</f>
        <v>50.01</v>
      </c>
      <c r="E10" s="60">
        <v>210.92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50.01</v>
      </c>
      <c r="D11" s="73">
        <f>ROUND(C11,2)</f>
        <v>50.01</v>
      </c>
      <c r="E11" s="60">
        <v>210.92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210.92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330.7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</v>
      </c>
      <c r="D14" s="73">
        <f>ROUND(C14,2)</f>
        <v>50</v>
      </c>
      <c r="E14" s="60">
        <v>263.65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52.73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364.22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50.04</v>
      </c>
      <c r="D17" s="73">
        <f>ROUND(C17,2)</f>
        <v>50.04</v>
      </c>
      <c r="E17" s="60">
        <v>52.73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210.92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263.65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50.02</v>
      </c>
      <c r="D20" s="73">
        <f>ROUND(C20,2)</f>
        <v>50.02</v>
      </c>
      <c r="E20" s="60">
        <v>158.19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50.06</v>
      </c>
      <c r="D21" s="73">
        <f>ROUND(C21,2)</f>
        <v>50.06</v>
      </c>
      <c r="E21" s="60">
        <v>0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</v>
      </c>
      <c r="D22" s="73">
        <f>ROUND(C22,2)</f>
        <v>50</v>
      </c>
      <c r="E22" s="60">
        <v>263.65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50.04</v>
      </c>
      <c r="D23" s="73">
        <f>ROUND(C23,2)</f>
        <v>50.04</v>
      </c>
      <c r="E23" s="60">
        <v>52.73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50.03</v>
      </c>
      <c r="D24" s="73">
        <f>ROUND(C24,2)</f>
        <v>50.03</v>
      </c>
      <c r="E24" s="60">
        <v>105.46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52.73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158.19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52.73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50.01</v>
      </c>
      <c r="D28" s="73">
        <f>ROUND(C28,2)</f>
        <v>50.01</v>
      </c>
      <c r="E28" s="60">
        <v>210.92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263.65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50.06</v>
      </c>
      <c r="D30" s="73">
        <f>ROUND(C30,2)</f>
        <v>50.06</v>
      </c>
      <c r="E30" s="60">
        <v>0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50.1</v>
      </c>
      <c r="D31" s="73">
        <f>ROUND(C31,2)</f>
        <v>50.1</v>
      </c>
      <c r="E31" s="60">
        <v>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</v>
      </c>
      <c r="D33" s="73">
        <f>ROUND(C33,2)</f>
        <v>50</v>
      </c>
      <c r="E33" s="60">
        <v>263.65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49.97</v>
      </c>
      <c r="D34" s="73">
        <f>ROUND(C34,2)</f>
        <v>49.97</v>
      </c>
      <c r="E34" s="60">
        <v>364.22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464.78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49.93</v>
      </c>
      <c r="D36" s="73">
        <f>ROUND(C36,2)</f>
        <v>49.93</v>
      </c>
      <c r="E36" s="60">
        <v>498.3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49.93</v>
      </c>
      <c r="D37" s="73">
        <f>ROUND(C37,2)</f>
        <v>49.93</v>
      </c>
      <c r="E37" s="60">
        <v>498.3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297.17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105.46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49.99</v>
      </c>
      <c r="D40" s="73">
        <f>ROUND(C40,2)</f>
        <v>49.99</v>
      </c>
      <c r="E40" s="60">
        <v>297.17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330.7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50.02</v>
      </c>
      <c r="D42" s="73">
        <f>ROUND(C42,2)</f>
        <v>50.02</v>
      </c>
      <c r="E42" s="60">
        <v>158.19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49.91</v>
      </c>
      <c r="D43" s="73">
        <f>ROUND(C43,2)</f>
        <v>49.91</v>
      </c>
      <c r="E43" s="60">
        <v>565.35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49.88</v>
      </c>
      <c r="D44" s="73">
        <f>ROUND(C44,2)</f>
        <v>49.88</v>
      </c>
      <c r="E44" s="60">
        <v>665.91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50.01</v>
      </c>
      <c r="D45" s="73">
        <f>ROUND(C45,2)</f>
        <v>50.01</v>
      </c>
      <c r="E45" s="60">
        <v>210.92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50.04</v>
      </c>
      <c r="D46" s="73">
        <f>ROUND(C46,2)</f>
        <v>50.04</v>
      </c>
      <c r="E46" s="60">
        <v>52.73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50.07</v>
      </c>
      <c r="D47" s="73">
        <f>ROUND(C47,2)</f>
        <v>50.07</v>
      </c>
      <c r="E47" s="60">
        <v>0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49.99</v>
      </c>
      <c r="D48" s="73">
        <f>ROUND(C48,2)</f>
        <v>49.99</v>
      </c>
      <c r="E48" s="60">
        <v>297.17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397.74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210.92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105.46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50.02</v>
      </c>
      <c r="D52" s="73">
        <f>ROUND(C52,2)</f>
        <v>50.02</v>
      </c>
      <c r="E52" s="60">
        <v>158.19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210.92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50.02</v>
      </c>
      <c r="D54" s="73">
        <f>ROUND(C54,2)</f>
        <v>50.02</v>
      </c>
      <c r="E54" s="60">
        <v>158.19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50.06</v>
      </c>
      <c r="D55" s="73">
        <f>ROUND(C55,2)</f>
        <v>50.06</v>
      </c>
      <c r="E55" s="60">
        <v>0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49.97</v>
      </c>
      <c r="D56" s="73">
        <f>ROUND(C56,2)</f>
        <v>49.97</v>
      </c>
      <c r="E56" s="60">
        <v>364.22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49.91</v>
      </c>
      <c r="D57" s="73">
        <f>ROUND(C57,2)</f>
        <v>49.91</v>
      </c>
      <c r="E57" s="60">
        <v>565.35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330.7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49.97</v>
      </c>
      <c r="D59" s="73">
        <f>ROUND(C59,2)</f>
        <v>49.97</v>
      </c>
      <c r="E59" s="60">
        <v>364.22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263.65</v>
      </c>
      <c r="F60" s="61">
        <v>4.87</v>
      </c>
      <c r="G60" s="74">
        <v>-0.1083776799999994</v>
      </c>
      <c r="H60" s="63">
        <f>MAX(G60,-0.12*F60)</f>
        <v>-0.1083776799999994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-0.0007143443832999957</v>
      </c>
      <c r="S60" s="60">
        <f>MIN($S$6/100*F60,150)</f>
        <v>0.5844</v>
      </c>
      <c r="T60" s="60">
        <f>MIN($T$6/100*F60,200)</f>
        <v>0.7305</v>
      </c>
      <c r="U60" s="60">
        <f>MIN($U$6/100*F60,250)</f>
        <v>0.9740000000000001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-0.0007143443832999957</v>
      </c>
      <c r="AB60" s="139" t="str">
        <f>IF(AA60&gt;=0,AA60,"")</f>
        <v/>
      </c>
      <c r="AC60" s="76">
        <f>IF(AA60&lt;0,AA60,"")</f>
        <v>-0.0007143443832999957</v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210.92</v>
      </c>
      <c r="F61" s="61">
        <v>4.87</v>
      </c>
      <c r="G61" s="74">
        <v>-0.07882971999999899</v>
      </c>
      <c r="H61" s="63">
        <f>MAX(G61,-0.12*F61)</f>
        <v>-0.07882971999999899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-0.0004156691135599947</v>
      </c>
      <c r="S61" s="60">
        <f>MIN($S$6/100*F61,150)</f>
        <v>0.5844</v>
      </c>
      <c r="T61" s="60">
        <f>MIN($T$6/100*F61,200)</f>
        <v>0.7305</v>
      </c>
      <c r="U61" s="60">
        <f>MIN($U$6/100*F61,250)</f>
        <v>0.9740000000000001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-0.0004156691135599947</v>
      </c>
      <c r="AB61" s="139" t="str">
        <f>IF(AA61&gt;=0,AA61,"")</f>
        <v/>
      </c>
      <c r="AC61" s="76">
        <f>IF(AA61&lt;0,AA61,"")</f>
        <v>-0.0004156691135599947</v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49.97</v>
      </c>
      <c r="D62" s="73">
        <f>ROUND(C62,2)</f>
        <v>49.97</v>
      </c>
      <c r="E62" s="60">
        <v>364.22</v>
      </c>
      <c r="F62" s="61">
        <v>4.87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0.5844</v>
      </c>
      <c r="T62" s="60">
        <f>MIN($T$6/100*F62,200)</f>
        <v>0.7305</v>
      </c>
      <c r="U62" s="60">
        <f>MIN($U$6/100*F62,250)</f>
        <v>0.9740000000000001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105.46</v>
      </c>
      <c r="F63" s="61">
        <v>4.87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0.5844</v>
      </c>
      <c r="T63" s="60">
        <f>MIN($T$6/100*F63,200)</f>
        <v>0.7305</v>
      </c>
      <c r="U63" s="60">
        <f>MIN($U$6/100*F63,250)</f>
        <v>0.9740000000000001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50.12</v>
      </c>
      <c r="D64" s="73">
        <f>ROUND(C64,2)</f>
        <v>50.12</v>
      </c>
      <c r="E64" s="60">
        <v>0</v>
      </c>
      <c r="F64" s="61">
        <v>4.87</v>
      </c>
      <c r="G64" s="74">
        <v>-0.06908517999999919</v>
      </c>
      <c r="H64" s="63">
        <f>MAX(G64,-0.12*F64)</f>
        <v>-0.06908517999999919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-0</v>
      </c>
      <c r="S64" s="60">
        <f>MIN($S$6/100*F64,150)</f>
        <v>0.5844</v>
      </c>
      <c r="T64" s="60">
        <f>MIN($T$6/100*F64,200)</f>
        <v>0.7305</v>
      </c>
      <c r="U64" s="60">
        <f>MIN($U$6/100*F64,250)</f>
        <v>0.9740000000000001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0.0004553611469339946</v>
      </c>
      <c r="AA64" s="67">
        <f>R64+Y64+Z64</f>
        <v>0.0004553611469339946</v>
      </c>
      <c r="AB64" s="139">
        <f>IF(AA64&gt;=0,AA64,"")</f>
        <v>0.0004553611469339946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50.05</v>
      </c>
      <c r="D65" s="73">
        <f>ROUND(C65,2)</f>
        <v>50.05</v>
      </c>
      <c r="E65" s="60">
        <v>0</v>
      </c>
      <c r="F65" s="61">
        <v>0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</v>
      </c>
      <c r="T65" s="60">
        <f>MIN($T$6/100*F65,200)</f>
        <v>0</v>
      </c>
      <c r="U65" s="60">
        <f>MIN($U$6/100*F65,250)</f>
        <v>0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50.06</v>
      </c>
      <c r="D66" s="73">
        <f>ROUND(C66,2)</f>
        <v>50.06</v>
      </c>
      <c r="E66" s="60">
        <v>0</v>
      </c>
      <c r="F66" s="61">
        <v>0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</v>
      </c>
      <c r="T66" s="60">
        <f>MIN($T$6/100*F66,200)</f>
        <v>0</v>
      </c>
      <c r="U66" s="60">
        <f>MIN($U$6/100*F66,250)</f>
        <v>0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49.98</v>
      </c>
      <c r="D67" s="73">
        <f>ROUND(C67,2)</f>
        <v>49.98</v>
      </c>
      <c r="E67" s="60">
        <v>330.7</v>
      </c>
      <c r="F67" s="61">
        <v>0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</v>
      </c>
      <c r="T67" s="60">
        <f>MIN($T$6/100*F67,200)</f>
        <v>0</v>
      </c>
      <c r="U67" s="60">
        <f>MIN($U$6/100*F67,250)</f>
        <v>0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50.08</v>
      </c>
      <c r="D68" s="73">
        <f>ROUND(C68,2)</f>
        <v>50.08</v>
      </c>
      <c r="E68" s="60">
        <v>0</v>
      </c>
      <c r="F68" s="61">
        <v>0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</v>
      </c>
      <c r="T68" s="60">
        <f>MIN($T$6/100*F68,200)</f>
        <v>0</v>
      </c>
      <c r="U68" s="60">
        <f>MIN($U$6/100*F68,250)</f>
        <v>0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50.02</v>
      </c>
      <c r="D69" s="73">
        <f>ROUND(C69,2)</f>
        <v>50.02</v>
      </c>
      <c r="E69" s="60">
        <v>158.19</v>
      </c>
      <c r="F69" s="61">
        <v>0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</v>
      </c>
      <c r="T69" s="60">
        <f>MIN($T$6/100*F69,200)</f>
        <v>0</v>
      </c>
      <c r="U69" s="60">
        <f>MIN($U$6/100*F69,250)</f>
        <v>0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210.92</v>
      </c>
      <c r="F70" s="61">
        <v>0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</v>
      </c>
      <c r="T70" s="60">
        <f>MIN($T$6/100*F70,200)</f>
        <v>0</v>
      </c>
      <c r="U70" s="60">
        <f>MIN($U$6/100*F70,250)</f>
        <v>0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263.65</v>
      </c>
      <c r="F71" s="61">
        <v>0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</v>
      </c>
      <c r="T71" s="60">
        <f>MIN($T$6/100*F71,200)</f>
        <v>0</v>
      </c>
      <c r="U71" s="60">
        <f>MIN($U$6/100*F71,250)</f>
        <v>0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50.01</v>
      </c>
      <c r="D72" s="73">
        <f>ROUND(C72,2)</f>
        <v>50.01</v>
      </c>
      <c r="E72" s="60">
        <v>210.92</v>
      </c>
      <c r="F72" s="61">
        <v>0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</v>
      </c>
      <c r="T72" s="60">
        <f>MIN($T$6/100*F72,200)</f>
        <v>0</v>
      </c>
      <c r="U72" s="60">
        <f>MIN($U$6/100*F72,250)</f>
        <v>0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49.98</v>
      </c>
      <c r="D73" s="73">
        <f>ROUND(C73,2)</f>
        <v>49.98</v>
      </c>
      <c r="E73" s="60">
        <v>330.7</v>
      </c>
      <c r="F73" s="61">
        <v>0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</v>
      </c>
      <c r="T73" s="60">
        <f>MIN($T$6/100*F73,200)</f>
        <v>0</v>
      </c>
      <c r="U73" s="60">
        <f>MIN($U$6/100*F73,250)</f>
        <v>0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49.99</v>
      </c>
      <c r="D74" s="73">
        <f>ROUND(C74,2)</f>
        <v>49.99</v>
      </c>
      <c r="E74" s="60">
        <v>297.17</v>
      </c>
      <c r="F74" s="61">
        <v>0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</v>
      </c>
      <c r="T74" s="60">
        <f>MIN($T$6/100*F74,200)</f>
        <v>0</v>
      </c>
      <c r="U74" s="60">
        <f>MIN($U$6/100*F74,250)</f>
        <v>0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49.96</v>
      </c>
      <c r="D75" s="73">
        <f>ROUND(C75,2)</f>
        <v>49.96</v>
      </c>
      <c r="E75" s="60">
        <v>397.74</v>
      </c>
      <c r="F75" s="61">
        <v>0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</v>
      </c>
      <c r="T75" s="60">
        <f>MIN($T$6/100*F75,200)</f>
        <v>0</v>
      </c>
      <c r="U75" s="60">
        <f>MIN($U$6/100*F75,250)</f>
        <v>0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50.06</v>
      </c>
      <c r="D76" s="73">
        <f>ROUND(C76,2)</f>
        <v>50.06</v>
      </c>
      <c r="E76" s="60">
        <v>0</v>
      </c>
      <c r="F76" s="61">
        <v>0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</v>
      </c>
      <c r="T76" s="60">
        <f>MIN($T$6/100*F76,200)</f>
        <v>0</v>
      </c>
      <c r="U76" s="60">
        <f>MIN($U$6/100*F76,250)</f>
        <v>0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50.04</v>
      </c>
      <c r="D77" s="73">
        <f>ROUND(C77,2)</f>
        <v>50.04</v>
      </c>
      <c r="E77" s="60">
        <v>52.73</v>
      </c>
      <c r="F77" s="61">
        <v>4.87</v>
      </c>
      <c r="G77" s="74">
        <v>-0.3611070399999994</v>
      </c>
      <c r="H77" s="63">
        <f>MAX(G77,-0.12*F77)</f>
        <v>-0.3611070399999994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-0.0004760293554799992</v>
      </c>
      <c r="S77" s="60">
        <f>MIN($S$6/100*F77,150)</f>
        <v>0.5844</v>
      </c>
      <c r="T77" s="60">
        <f>MIN($T$6/100*F77,200)</f>
        <v>0.7305</v>
      </c>
      <c r="U77" s="60">
        <f>MIN($U$6/100*F77,250)</f>
        <v>0.9740000000000001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-0.0004760293554799992</v>
      </c>
      <c r="AB77" s="139" t="str">
        <f>IF(AA77&gt;=0,AA77,"")</f>
        <v/>
      </c>
      <c r="AC77" s="76">
        <f>IF(AA77&lt;0,AA77,"")</f>
        <v>-0.0004760293554799992</v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50.02</v>
      </c>
      <c r="D78" s="73">
        <f>ROUND(C78,2)</f>
        <v>50.02</v>
      </c>
      <c r="E78" s="60">
        <v>158.19</v>
      </c>
      <c r="F78" s="61">
        <v>4.87</v>
      </c>
      <c r="G78" s="74">
        <v>-0.1743890799999992</v>
      </c>
      <c r="H78" s="63">
        <f>MAX(G78,-0.12*F78)</f>
        <v>-0.1743890799999992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-0.0006896652141299967</v>
      </c>
      <c r="S78" s="60">
        <f>MIN($S$6/100*F78,150)</f>
        <v>0.5844</v>
      </c>
      <c r="T78" s="60">
        <f>MIN($T$6/100*F78,200)</f>
        <v>0.7305</v>
      </c>
      <c r="U78" s="60">
        <f>MIN($U$6/100*F78,250)</f>
        <v>0.9740000000000001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-0.0006896652141299967</v>
      </c>
      <c r="AB78" s="139" t="str">
        <f>IF(AA78&gt;=0,AA78,"")</f>
        <v/>
      </c>
      <c r="AC78" s="76">
        <f>IF(AA78&lt;0,AA78,"")</f>
        <v>-0.0006896652141299967</v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105.46</v>
      </c>
      <c r="F79" s="61">
        <v>4.87</v>
      </c>
      <c r="G79" s="74">
        <v>-0.16715926</v>
      </c>
      <c r="H79" s="63">
        <f>MAX(G79,-0.12*F79)</f>
        <v>-0.16715926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-0.0004407153889900001</v>
      </c>
      <c r="S79" s="60">
        <f>MIN($S$6/100*F79,150)</f>
        <v>0.5844</v>
      </c>
      <c r="T79" s="60">
        <f>MIN($T$6/100*F79,200)</f>
        <v>0.7305</v>
      </c>
      <c r="U79" s="60">
        <f>MIN($U$6/100*F79,250)</f>
        <v>0.9740000000000001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-0.0004407153889900001</v>
      </c>
      <c r="AB79" s="139" t="str">
        <f>IF(AA79&gt;=0,AA79,"")</f>
        <v/>
      </c>
      <c r="AC79" s="76">
        <f>IF(AA79&lt;0,AA79,"")</f>
        <v>-0.0004407153889900001</v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50.07</v>
      </c>
      <c r="D80" s="73">
        <f>ROUND(C80,2)</f>
        <v>50.07</v>
      </c>
      <c r="E80" s="60">
        <v>0</v>
      </c>
      <c r="F80" s="61">
        <v>4.87</v>
      </c>
      <c r="G80" s="74">
        <v>-0.1058629599999996</v>
      </c>
      <c r="H80" s="63">
        <f>MAX(G80,-0.12*F80)</f>
        <v>-0.1058629599999996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-0</v>
      </c>
      <c r="S80" s="60">
        <f>MIN($S$6/100*F80,150)</f>
        <v>0.5844</v>
      </c>
      <c r="T80" s="60">
        <f>MIN($T$6/100*F80,200)</f>
        <v>0.7305</v>
      </c>
      <c r="U80" s="60">
        <f>MIN($U$6/100*F80,250)</f>
        <v>0.9740000000000001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50.05</v>
      </c>
      <c r="D81" s="73">
        <f>ROUND(C81,2)</f>
        <v>50.05</v>
      </c>
      <c r="E81" s="60">
        <v>0</v>
      </c>
      <c r="F81" s="61">
        <v>4.87</v>
      </c>
      <c r="G81" s="74">
        <v>-0.07882971999999899</v>
      </c>
      <c r="H81" s="63">
        <f>MAX(G81,-0.12*F81)</f>
        <v>-0.07882971999999899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-0</v>
      </c>
      <c r="S81" s="60">
        <f>MIN($S$6/100*F81,150)</f>
        <v>0.5844</v>
      </c>
      <c r="T81" s="60">
        <f>MIN($T$6/100*F81,200)</f>
        <v>0.7305</v>
      </c>
      <c r="U81" s="60">
        <f>MIN($U$6/100*F81,250)</f>
        <v>0.9740000000000001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263.65</v>
      </c>
      <c r="F82" s="61">
        <v>4.87</v>
      </c>
      <c r="G82" s="74">
        <v>-0.08605953999999993</v>
      </c>
      <c r="H82" s="63">
        <f>MAX(G82,-0.12*F82)</f>
        <v>-0.08605953999999993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-0.0005672399430249995</v>
      </c>
      <c r="S82" s="60">
        <f>MIN($S$6/100*F82,150)</f>
        <v>0.5844</v>
      </c>
      <c r="T82" s="60">
        <f>MIN($T$6/100*F82,200)</f>
        <v>0.7305</v>
      </c>
      <c r="U82" s="60">
        <f>MIN($U$6/100*F82,250)</f>
        <v>0.9740000000000001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-0.0005672399430249995</v>
      </c>
      <c r="AB82" s="139" t="str">
        <f>IF(AA82&gt;=0,AA82,"")</f>
        <v/>
      </c>
      <c r="AC82" s="76">
        <f>IF(AA82&lt;0,AA82,"")</f>
        <v>-0.0005672399430249995</v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49.97</v>
      </c>
      <c r="D83" s="73">
        <f>ROUND(C83,2)</f>
        <v>49.97</v>
      </c>
      <c r="E83" s="60">
        <v>364.22</v>
      </c>
      <c r="F83" s="61">
        <v>4.87</v>
      </c>
      <c r="G83" s="74">
        <v>-0.1130927799999997</v>
      </c>
      <c r="H83" s="63">
        <f>MAX(G83,-0.12*F83)</f>
        <v>-0.1130927799999997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-0.001029766308289997</v>
      </c>
      <c r="S83" s="60">
        <f>MIN($S$6/100*F83,150)</f>
        <v>0.5844</v>
      </c>
      <c r="T83" s="60">
        <f>MIN($T$6/100*F83,200)</f>
        <v>0.7305</v>
      </c>
      <c r="U83" s="60">
        <f>MIN($U$6/100*F83,250)</f>
        <v>0.9740000000000001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-0.001029766308289997</v>
      </c>
      <c r="AB83" s="139" t="str">
        <f>IF(AA83&gt;=0,AA83,"")</f>
        <v/>
      </c>
      <c r="AC83" s="76">
        <f>IF(AA83&lt;0,AA83,"")</f>
        <v>-0.001029766308289997</v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49.88</v>
      </c>
      <c r="D84" s="73">
        <f>ROUND(C84,2)</f>
        <v>49.88</v>
      </c>
      <c r="E84" s="60">
        <v>665.91</v>
      </c>
      <c r="F84" s="61">
        <v>4.87</v>
      </c>
      <c r="G84" s="74">
        <v>-0.2457442600000004</v>
      </c>
      <c r="H84" s="63">
        <f>MAX(G84,-0.12*F84)</f>
        <v>-0.2457442600000004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-0.004091089004415006</v>
      </c>
      <c r="S84" s="60">
        <f>MIN($S$6/100*F84,150)</f>
        <v>0.5844</v>
      </c>
      <c r="T84" s="60">
        <f>MIN($T$6/100*F84,200)</f>
        <v>0.7305</v>
      </c>
      <c r="U84" s="60">
        <f>MIN($U$6/100*F84,250)</f>
        <v>0.9740000000000001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-0.004091089004415006</v>
      </c>
      <c r="AB84" s="139" t="str">
        <f>IF(AA84&gt;=0,AA84,"")</f>
        <v/>
      </c>
      <c r="AC84" s="76">
        <f>IF(AA84&lt;0,AA84,"")</f>
        <v>-0.004091089004415006</v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49.95</v>
      </c>
      <c r="D85" s="73">
        <f>ROUND(C85,2)</f>
        <v>49.95</v>
      </c>
      <c r="E85" s="60">
        <v>431.26</v>
      </c>
      <c r="F85" s="61">
        <v>4.87</v>
      </c>
      <c r="G85" s="74">
        <v>-0.3585923199999996</v>
      </c>
      <c r="H85" s="63">
        <f>MAX(G85,-0.12*F85)</f>
        <v>-0.3585923199999996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-0.003866163098079996</v>
      </c>
      <c r="S85" s="60">
        <f>MIN($S$6/100*F85,150)</f>
        <v>0.5844</v>
      </c>
      <c r="T85" s="60">
        <f>MIN($T$6/100*F85,200)</f>
        <v>0.7305</v>
      </c>
      <c r="U85" s="60">
        <f>MIN($U$6/100*F85,250)</f>
        <v>0.9740000000000001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-0.003866163098079996</v>
      </c>
      <c r="AB85" s="139" t="str">
        <f>IF(AA85&gt;=0,AA85,"")</f>
        <v/>
      </c>
      <c r="AC85" s="76">
        <f>IF(AA85&lt;0,AA85,"")</f>
        <v>-0.003866163098079996</v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</v>
      </c>
      <c r="D86" s="73">
        <f>ROUND(C86,2)</f>
        <v>50</v>
      </c>
      <c r="E86" s="60">
        <v>263.65</v>
      </c>
      <c r="F86" s="61">
        <v>4.87</v>
      </c>
      <c r="G86" s="74">
        <v>-0.3416179600000007</v>
      </c>
      <c r="H86" s="63">
        <f>MAX(G86,-0.12*F86)</f>
        <v>-0.3416179600000007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-0.002251689378850004</v>
      </c>
      <c r="S86" s="60">
        <f>MIN($S$6/100*F86,150)</f>
        <v>0.5844</v>
      </c>
      <c r="T86" s="60">
        <f>MIN($T$6/100*F86,200)</f>
        <v>0.7305</v>
      </c>
      <c r="U86" s="60">
        <f>MIN($U$6/100*F86,250)</f>
        <v>0.9740000000000001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-0.002251689378850004</v>
      </c>
      <c r="AB86" s="139" t="str">
        <f>IF(AA86&gt;=0,AA86,"")</f>
        <v/>
      </c>
      <c r="AC86" s="76">
        <f>IF(AA86&lt;0,AA86,"")</f>
        <v>-0.002251689378850004</v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50.04</v>
      </c>
      <c r="D87" s="73">
        <f>ROUND(C87,2)</f>
        <v>50.04</v>
      </c>
      <c r="E87" s="60">
        <v>52.73</v>
      </c>
      <c r="F87" s="61">
        <v>4.87</v>
      </c>
      <c r="G87" s="74">
        <v>-0.2778069399999996</v>
      </c>
      <c r="H87" s="63">
        <f>MAX(G87,-0.12*F87)</f>
        <v>-0.2778069399999996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-0.0003662189986549995</v>
      </c>
      <c r="S87" s="60">
        <f>MIN($S$6/100*F87,150)</f>
        <v>0.5844</v>
      </c>
      <c r="T87" s="60">
        <f>MIN($T$6/100*F87,200)</f>
        <v>0.7305</v>
      </c>
      <c r="U87" s="60">
        <f>MIN($U$6/100*F87,250)</f>
        <v>0.9740000000000001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-0.0003662189986549995</v>
      </c>
      <c r="AB87" s="139" t="str">
        <f>IF(AA87&gt;=0,AA87,"")</f>
        <v/>
      </c>
      <c r="AC87" s="76">
        <f>IF(AA87&lt;0,AA87,"")</f>
        <v>-0.0003662189986549995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50.07</v>
      </c>
      <c r="D88" s="73">
        <f>ROUND(C88,2)</f>
        <v>50.07</v>
      </c>
      <c r="E88" s="60">
        <v>0</v>
      </c>
      <c r="F88" s="61">
        <v>4.87</v>
      </c>
      <c r="G88" s="74">
        <v>-0.24071482</v>
      </c>
      <c r="H88" s="63">
        <f>MAX(G88,-0.12*F88)</f>
        <v>-0.24071482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-0</v>
      </c>
      <c r="S88" s="60">
        <f>MIN($S$6/100*F88,150)</f>
        <v>0.5844</v>
      </c>
      <c r="T88" s="60">
        <f>MIN($T$6/100*F88,200)</f>
        <v>0.7305</v>
      </c>
      <c r="U88" s="60">
        <f>MIN($U$6/100*F88,250)</f>
        <v>0.9740000000000001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210.92</v>
      </c>
      <c r="F89" s="61">
        <v>4.87</v>
      </c>
      <c r="G89" s="74">
        <v>-0.2529740799999995</v>
      </c>
      <c r="H89" s="63">
        <f>MAX(G89,-0.12*F89)</f>
        <v>-0.2529740799999995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-0.001333932323839997</v>
      </c>
      <c r="S89" s="60">
        <f>MIN($S$6/100*F89,150)</f>
        <v>0.5844</v>
      </c>
      <c r="T89" s="60">
        <f>MIN($T$6/100*F89,200)</f>
        <v>0.7305</v>
      </c>
      <c r="U89" s="60">
        <f>MIN($U$6/100*F89,250)</f>
        <v>0.9740000000000001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-0.001333932323839997</v>
      </c>
      <c r="AB89" s="139" t="str">
        <f>IF(AA89&gt;=0,AA89,"")</f>
        <v/>
      </c>
      <c r="AC89" s="76">
        <f>IF(AA89&lt;0,AA89,"")</f>
        <v>-0.001333932323839997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</v>
      </c>
      <c r="D90" s="73">
        <f>ROUND(C90,2)</f>
        <v>50</v>
      </c>
      <c r="E90" s="60">
        <v>263.65</v>
      </c>
      <c r="F90" s="61">
        <v>4.87</v>
      </c>
      <c r="G90" s="74">
        <v>-0.19167778</v>
      </c>
      <c r="H90" s="63">
        <f>MAX(G90,-0.12*F90)</f>
        <v>-0.19167778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-0.001263396167425</v>
      </c>
      <c r="S90" s="60">
        <f>MIN($S$6/100*F90,150)</f>
        <v>0.5844</v>
      </c>
      <c r="T90" s="60">
        <f>MIN($T$6/100*F90,200)</f>
        <v>0.7305</v>
      </c>
      <c r="U90" s="60">
        <f>MIN($U$6/100*F90,250)</f>
        <v>0.9740000000000001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-0.001263396167425</v>
      </c>
      <c r="AB90" s="139" t="str">
        <f>IF(AA90&gt;=0,AA90,"")</f>
        <v/>
      </c>
      <c r="AC90" s="76">
        <f>IF(AA90&lt;0,AA90,"")</f>
        <v>-0.001263396167425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50.01</v>
      </c>
      <c r="D91" s="73">
        <f>ROUND(C91,2)</f>
        <v>50.01</v>
      </c>
      <c r="E91" s="60">
        <v>210.92</v>
      </c>
      <c r="F91" s="61">
        <v>4.87</v>
      </c>
      <c r="G91" s="74">
        <v>-0.2161963</v>
      </c>
      <c r="H91" s="63">
        <f>MAX(G91,-0.12*F91)</f>
        <v>-0.2161963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-0.0011400030899</v>
      </c>
      <c r="S91" s="60">
        <f>MIN($S$6/100*F91,150)</f>
        <v>0.5844</v>
      </c>
      <c r="T91" s="60">
        <f>MIN($T$6/100*F91,200)</f>
        <v>0.7305</v>
      </c>
      <c r="U91" s="60">
        <f>MIN($U$6/100*F91,250)</f>
        <v>0.9740000000000001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-0.0011400030899</v>
      </c>
      <c r="AB91" s="139" t="str">
        <f>IF(AA91&gt;=0,AA91,"")</f>
        <v/>
      </c>
      <c r="AC91" s="76">
        <f>IF(AA91&lt;0,AA91,"")</f>
        <v>-0.0011400030899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49.96</v>
      </c>
      <c r="D92" s="73">
        <f>ROUND(C92,2)</f>
        <v>49.96</v>
      </c>
      <c r="E92" s="60">
        <v>397.74</v>
      </c>
      <c r="F92" s="61">
        <v>4.87</v>
      </c>
      <c r="G92" s="74">
        <v>-0.2039370399999996</v>
      </c>
      <c r="H92" s="63">
        <f>MAX(G92,-0.12*F92)</f>
        <v>-0.2039370399999996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-0.002027847957239996</v>
      </c>
      <c r="S92" s="60">
        <f>MIN($S$6/100*F92,150)</f>
        <v>0.5844</v>
      </c>
      <c r="T92" s="60">
        <f>MIN($T$6/100*F92,200)</f>
        <v>0.7305</v>
      </c>
      <c r="U92" s="60">
        <f>MIN($U$6/100*F92,250)</f>
        <v>0.9740000000000001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-0.002027847957239996</v>
      </c>
      <c r="AB92" s="139" t="str">
        <f>IF(AA92&gt;=0,AA92,"")</f>
        <v/>
      </c>
      <c r="AC92" s="76">
        <f>IF(AA92&lt;0,AA92,"")</f>
        <v>-0.002027847957239996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49.94</v>
      </c>
      <c r="D93" s="73">
        <f>ROUND(C93,2)</f>
        <v>49.94</v>
      </c>
      <c r="E93" s="60">
        <v>464.78</v>
      </c>
      <c r="F93" s="61">
        <v>4.87</v>
      </c>
      <c r="G93" s="74">
        <v>-0.2064517599999993</v>
      </c>
      <c r="H93" s="63">
        <f>MAX(G93,-0.12*F93)</f>
        <v>-0.2064517599999993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-0.002398866225319992</v>
      </c>
      <c r="S93" s="60">
        <f>MIN($S$6/100*F93,150)</f>
        <v>0.5844</v>
      </c>
      <c r="T93" s="60">
        <f>MIN($T$6/100*F93,200)</f>
        <v>0.7305</v>
      </c>
      <c r="U93" s="60">
        <f>MIN($U$6/100*F93,250)</f>
        <v>0.9740000000000001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-0.002398866225319992</v>
      </c>
      <c r="AB93" s="139" t="str">
        <f>IF(AA93&gt;=0,AA93,"")</f>
        <v/>
      </c>
      <c r="AC93" s="76">
        <f>IF(AA93&lt;0,AA93,"")</f>
        <v>-0.002398866225319992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49.97</v>
      </c>
      <c r="D94" s="73">
        <f>ROUND(C94,2)</f>
        <v>49.97</v>
      </c>
      <c r="E94" s="60">
        <v>364.22</v>
      </c>
      <c r="F94" s="61">
        <v>4.87</v>
      </c>
      <c r="G94" s="74">
        <v>-0.2947812999999995</v>
      </c>
      <c r="H94" s="63">
        <f>MAX(G94,-0.12*F94)</f>
        <v>-0.2947812999999995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-0.002684131127149996</v>
      </c>
      <c r="S94" s="60">
        <f>MIN($S$6/100*F94,150)</f>
        <v>0.5844</v>
      </c>
      <c r="T94" s="60">
        <f>MIN($T$6/100*F94,200)</f>
        <v>0.7305</v>
      </c>
      <c r="U94" s="60">
        <f>MIN($U$6/100*F94,250)</f>
        <v>0.9740000000000001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-0.002684131127149996</v>
      </c>
      <c r="AB94" s="139" t="str">
        <f>IF(AA94&gt;=0,AA94,"")</f>
        <v/>
      </c>
      <c r="AC94" s="76">
        <f>IF(AA94&lt;0,AA94,"")</f>
        <v>-0.002684131127149996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</v>
      </c>
      <c r="D95" s="73">
        <f>ROUND(C95,2)</f>
        <v>50</v>
      </c>
      <c r="E95" s="60">
        <v>263.65</v>
      </c>
      <c r="F95" s="61">
        <v>4.87</v>
      </c>
      <c r="G95" s="74">
        <v>-0.3023254599999996</v>
      </c>
      <c r="H95" s="63">
        <f>MAX(G95,-0.12*F95)</f>
        <v>-0.3023254599999996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-0.001992702688224997</v>
      </c>
      <c r="S95" s="60">
        <f>MIN($S$6/100*F95,150)</f>
        <v>0.5844</v>
      </c>
      <c r="T95" s="60">
        <f>MIN($T$6/100*F95,200)</f>
        <v>0.7305</v>
      </c>
      <c r="U95" s="60">
        <f>MIN($U$6/100*F95,250)</f>
        <v>0.9740000000000001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-0.001992702688224997</v>
      </c>
      <c r="AB95" s="139" t="str">
        <f>IF(AA95&gt;=0,AA95,"")</f>
        <v/>
      </c>
      <c r="AC95" s="76">
        <f>IF(AA95&lt;0,AA95,"")</f>
        <v>-0.001992702688224997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49.96</v>
      </c>
      <c r="D96" s="73">
        <f>ROUND(C96,2)</f>
        <v>49.96</v>
      </c>
      <c r="E96" s="60">
        <v>397.74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330.7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297.17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</v>
      </c>
      <c r="D99" s="73">
        <f>ROUND(C99,2)</f>
        <v>50</v>
      </c>
      <c r="E99" s="60">
        <v>263.65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50.02</v>
      </c>
      <c r="D100" s="73">
        <f>ROUND(C100,2)</f>
        <v>50.02</v>
      </c>
      <c r="E100" s="60">
        <v>158.19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49.99</v>
      </c>
      <c r="D101" s="73">
        <f>ROUND(C101,2)</f>
        <v>49.99</v>
      </c>
      <c r="E101" s="60">
        <v>297.17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263.65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60">
        <v>52.73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50.00510416666668</v>
      </c>
      <c r="D104" s="110">
        <f>ROUND(C104,2)</f>
        <v>50.01</v>
      </c>
      <c r="E104" s="111">
        <f>AVERAGE(E6:E103)</f>
        <v>225.2064583333333</v>
      </c>
      <c r="F104" s="111">
        <f>AVERAGE(F6:F103)</f>
        <v>1.2175</v>
      </c>
      <c r="G104" s="112">
        <f>SUM(G8:G103)/4</f>
        <v>-1.118903244999998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-0.02774946976587496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0.0004553611469339946</v>
      </c>
      <c r="AA104" s="115">
        <f>SUM(AA8:AA103)</f>
        <v>-0.02729410861894097</v>
      </c>
      <c r="AB104" s="116">
        <f>SUM(AB8:AB103)</f>
        <v>0.0004553611469339946</v>
      </c>
      <c r="AC104" s="117">
        <f>SUM(AC8:AC103)</f>
        <v>-0.02774946976587496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-0.02729410861894097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52.7304</v>
      </c>
      <c r="AH152" s="86">
        <f>MIN(AG152,$C$2)</f>
        <v>52.7304</v>
      </c>
    </row>
    <row r="153" spans="1:37" customHeight="1" ht="16">
      <c r="AE153" s="16"/>
      <c r="AF153" s="133">
        <f>ROUND((AF152-0.01),2)</f>
        <v>50.03</v>
      </c>
      <c r="AG153" s="134">
        <f>2*$A$2/5</f>
        <v>105.4608</v>
      </c>
      <c r="AH153" s="86">
        <f>MIN(AG153,$C$2)</f>
        <v>105.4608</v>
      </c>
    </row>
    <row r="154" spans="1:37" customHeight="1" ht="16">
      <c r="AE154" s="16"/>
      <c r="AF154" s="133">
        <f>ROUND((AF153-0.01),2)</f>
        <v>50.02</v>
      </c>
      <c r="AG154" s="134">
        <f>3*$A$2/5</f>
        <v>158.1912</v>
      </c>
      <c r="AH154" s="86">
        <f>MIN(AG154,$C$2)</f>
        <v>158.1912</v>
      </c>
    </row>
    <row r="155" spans="1:37" customHeight="1" ht="16">
      <c r="AE155" s="16"/>
      <c r="AF155" s="133">
        <f>ROUND((AF154-0.01),2)</f>
        <v>50.01</v>
      </c>
      <c r="AG155" s="134">
        <f>4*$A$2/5</f>
        <v>210.9216</v>
      </c>
      <c r="AH155" s="86">
        <f>MIN(AG155,$C$2)</f>
        <v>210.9216</v>
      </c>
    </row>
    <row r="156" spans="1:37" customHeight="1" ht="16">
      <c r="AE156" s="16"/>
      <c r="AF156" s="133">
        <f>ROUND((AF155-0.01),2)</f>
        <v>50</v>
      </c>
      <c r="AG156" s="134">
        <f>5*$A$2/5</f>
        <v>263.652</v>
      </c>
      <c r="AH156" s="86">
        <f>MIN(AG156,$C$2)</f>
        <v>263.652</v>
      </c>
    </row>
    <row r="157" spans="1:37" customHeight="1" ht="16">
      <c r="AE157" s="16"/>
      <c r="AF157" s="133">
        <f>ROUND((AF156-0.01),2)</f>
        <v>49.99</v>
      </c>
      <c r="AG157" s="134">
        <f>50+15*$A$2/16</f>
        <v>297.17375</v>
      </c>
      <c r="AH157" s="86">
        <f>MIN(AG157,$C$2)</f>
        <v>297.17375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330.6955</v>
      </c>
      <c r="AH158" s="86">
        <f>MIN(AG158,$C$2)</f>
        <v>330.6955</v>
      </c>
    </row>
    <row r="159" spans="1:37" customHeight="1" ht="16">
      <c r="AE159" s="16"/>
      <c r="AF159" s="133">
        <f>ROUND((AF158-0.01),2)</f>
        <v>49.97</v>
      </c>
      <c r="AG159" s="134">
        <f>150+13*$A$2/16</f>
        <v>364.21725</v>
      </c>
      <c r="AH159" s="86">
        <f>MIN(AG159,$C$2)</f>
        <v>364.21725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397.739</v>
      </c>
      <c r="AH160" s="86">
        <f>MIN(AG160,$C$2)</f>
        <v>397.739</v>
      </c>
    </row>
    <row r="161" spans="1:37" customHeight="1" ht="16">
      <c r="AE161" s="16"/>
      <c r="AF161" s="133">
        <f>ROUND((AF160-0.01),2)</f>
        <v>49.95</v>
      </c>
      <c r="AG161" s="134">
        <f>250+11*$A$2/16</f>
        <v>431.26075</v>
      </c>
      <c r="AH161" s="86">
        <f>MIN(AG161,$C$2)</f>
        <v>431.26075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464.7825</v>
      </c>
      <c r="AH162" s="86">
        <f>MIN(AG162,$C$2)</f>
        <v>464.7825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498.30425</v>
      </c>
      <c r="AH163" s="86">
        <f>MIN(AG163,$C$2)</f>
        <v>498.30425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531.826</v>
      </c>
      <c r="AH164" s="135">
        <f>MIN(AG164,$C$2)</f>
        <v>531.826</v>
      </c>
    </row>
    <row r="165" spans="1:37" customHeight="1" ht="15">
      <c r="AE165" s="16"/>
      <c r="AF165" s="133">
        <f>ROUND((AF164-0.01),2)</f>
        <v>49.91</v>
      </c>
      <c r="AG165" s="134">
        <f>450+7*$A$2/16</f>
        <v>565.34775</v>
      </c>
      <c r="AH165" s="135">
        <f>MIN(AG165,$C$2)</f>
        <v>565.34775</v>
      </c>
    </row>
    <row r="166" spans="1:37" customHeight="1" ht="15">
      <c r="AE166" s="16"/>
      <c r="AF166" s="133">
        <f>ROUND((AF165-0.01),2)</f>
        <v>49.9</v>
      </c>
      <c r="AG166" s="134">
        <f>500+6*$A$2/16</f>
        <v>598.8695</v>
      </c>
      <c r="AH166" s="135">
        <f>MIN(AG166,$C$2)</f>
        <v>598.8695</v>
      </c>
    </row>
    <row r="167" spans="1:37" customHeight="1" ht="15">
      <c r="AE167" s="16"/>
      <c r="AF167" s="133">
        <f>ROUND((AF166-0.01),2)</f>
        <v>49.89</v>
      </c>
      <c r="AG167" s="134">
        <f>550+5*$A$2/16</f>
        <v>632.39125</v>
      </c>
      <c r="AH167" s="135">
        <f>MIN(AG167,$C$2)</f>
        <v>632.39125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665.913</v>
      </c>
      <c r="AH168" s="135">
        <f>MIN(AG168,$C$2)</f>
        <v>665.913</v>
      </c>
    </row>
    <row r="169" spans="1:37" customHeight="1" ht="15">
      <c r="AE169" s="16"/>
      <c r="AF169" s="133">
        <f>ROUND((AF168-0.01),2)</f>
        <v>49.87</v>
      </c>
      <c r="AG169" s="134">
        <f>650+3*$A$2/16</f>
        <v>699.43475</v>
      </c>
      <c r="AH169" s="135">
        <f>MIN(AG169,$C$2)</f>
        <v>699.43475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732.9565</v>
      </c>
      <c r="AH170" s="135">
        <f>MIN(AG170,$C$2)</f>
        <v>732.9565</v>
      </c>
    </row>
    <row r="171" spans="1:37" customHeight="1" ht="15">
      <c r="AE171" s="16"/>
      <c r="AF171" s="133">
        <f>ROUND((AF170-0.01),2)</f>
        <v>49.85</v>
      </c>
      <c r="AG171" s="134">
        <f>750+1*$A$2/16</f>
        <v>766.47825</v>
      </c>
      <c r="AH171" s="135">
        <f>MIN(AG171,$C$2)</f>
        <v>766.47825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2020-02-24</vt:lpstr>
      <vt:lpstr>2020-02-25</vt:lpstr>
      <vt:lpstr>2020-02-26</vt:lpstr>
      <vt:lpstr>2020-02-27</vt:lpstr>
      <vt:lpstr>2020-02-28</vt:lpstr>
      <vt:lpstr>2020-02-29</vt:lpstr>
      <vt:lpstr>2020-03-01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