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port_PSPR NRLDC  SLDC " sheetId="1" r:id="rId1"/>
  </sheets>
  <externalReferences>
    <externalReference r:id="rId4"/>
    <externalReference r:id="rId5"/>
    <externalReference r:id="rId6"/>
  </externalReferences>
  <definedNames>
    <definedName name="_xlnm.Print_Area" localSheetId="0">'Report_PSPR NRLDC  SLDC '!$A$1:$V$67</definedName>
  </definedNames>
  <calcPr fullCalcOnLoad="1"/>
</workbook>
</file>

<file path=xl/sharedStrings.xml><?xml version="1.0" encoding="utf-8"?>
<sst xmlns="http://schemas.openxmlformats.org/spreadsheetml/2006/main" count="245" uniqueCount="214">
  <si>
    <r>
      <rPr>
        <b/>
        <sz val="8"/>
        <color rgb="FFFF0000"/>
        <rFont val="Arial"/>
        <family val="2"/>
      </rPr>
      <t>File Name</t>
    </r>
    <r>
      <rPr>
        <sz val="8"/>
        <color rgb="FF000000"/>
        <rFont val="Arial"/>
        <family val="2"/>
      </rPr>
      <t xml:space="preserve">: </t>
    </r>
    <r>
      <rPr>
        <b/>
        <sz val="8"/>
        <color rgb="FF0000FF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</si>
  <si>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</si>
  <si>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</si>
  <si>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</si>
  <si>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</si>
  <si>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</si>
  <si>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</si>
  <si>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</si>
  <si>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</si>
  <si>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</si>
  <si>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</si>
  <si>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</si>
  <si>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</si>
  <si>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</si>
  <si>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</si>
  <si>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</si>
  <si>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</si>
  <si>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</si>
  <si>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</si>
  <si>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</si>
  <si>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</si>
  <si>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</si>
  <si>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</si>
  <si>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</si>
  <si>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</si>
  <si>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</si>
  <si>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</si>
  <si>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</si>
  <si>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09-05-2024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</si>
  <si>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</si>
  <si>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</si>
  <si>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</si>
  <si>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</si>
  <si>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</si>
  <si>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</si>
  <si>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</si>
  <si>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</si>
  <si>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</si>
  <si>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</si>
  <si>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</si>
  <si>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</si>
  <si>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</si>
  <si>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</si>
  <si>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x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</si>
  <si>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</si>
  <si>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</si>
  <si>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</si>
  <si>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</si>
  <si>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</si>
  <si>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</si>
  <si>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</si>
  <si>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</si>
  <si>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</si>
  <si>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</si>
  <si>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</si>
  <si>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</si>
  <si>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</si>
  <si>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</si>
  <si>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</si>
  <si>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</si>
  <si>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</si>
  <si>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</si>
  <si>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</si>
  <si>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</si>
  <si>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</si>
  <si>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</si>
  <si>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</si>
  <si>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</si>
  <si>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</si>
  <si>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</si>
  <si>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</si>
  <si>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</si>
  <si>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</si>
  <si>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</si>
  <si>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</si>
  <si>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</si>
  <si>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</si>
  <si>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</si>
  <si>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</si>
  <si>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</si>
  <si>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</si>
  <si>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</si>
  <si>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</si>
  <si>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</si>
  <si>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</si>
  <si>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</si>
  <si>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</si>
  <si>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</si>
  <si>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</si>
  <si>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</si>
  <si>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</si>
  <si>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</si>
  <si>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</si>
  <si>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</si>
  <si>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</si>
  <si>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</si>
  <si>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</si>
  <si>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</si>
  <si>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</si>
  <si>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</si>
  <si>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</si>
  <si>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</si>
  <si>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</si>
  <si>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</si>
  <si>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</si>
  <si>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</si>
  <si>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</si>
  <si>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</si>
  <si>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</si>
  <si>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</si>
  <si>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</si>
  <si>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</si>
  <si>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</si>
  <si>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</si>
  <si>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</si>
  <si>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</si>
  <si>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</si>
  <si>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</si>
  <si>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</si>
  <si>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</si>
  <si>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</si>
  <si>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</si>
  <si>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</si>
  <si>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</si>
  <si>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</si>
  <si>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</si>
  <si>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</si>
  <si>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</si>
  <si>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</si>
  <si>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</si>
  <si>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</si>
  <si>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</si>
  <si>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</si>
  <si>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</si>
  <si>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</si>
  <si>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</si>
  <si>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</si>
  <si>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</si>
  <si>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</si>
  <si>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</si>
  <si>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</si>
  <si>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</si>
  <si>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</si>
  <si>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</si>
  <si>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</si>
  <si>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</si>
  <si>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 xml:space="preserve">Max.generation of Malana at 2100 Hrs. 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</si>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</sst>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:space="preserve">
  <numFmts count="8">
    <numFmt numFmtId="164" formatCode="d\.mm\.yy;@"/>
    <numFmt numFmtId="165" formatCode="[$-409]d\-mmm\-yyyy;@"/>
    <numFmt numFmtId="166" formatCode="[$-409]mmmm\ d&quot;, &quot;yyyy;@"/>
    <numFmt numFmtId="167" formatCode="h:mm;@"/>
    <numFmt numFmtId="168" formatCode="0.0_)"/>
    <numFmt numFmtId="169" formatCode="0.00_)"/>
    <numFmt numFmtId="170" formatCode="dd/mm/yyyy"/>
    <numFmt numFmtId="171" formatCode="0.000"/>
  </numFmts>
  <fonts count="35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 Unicode MS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single"/>
      <sz val="18"/>
      <color rgb="FF003399"/>
      <name val="Arial"/>
      <family val="2"/>
    </font>
    <font>
      <u val="single"/>
      <sz val="12"/>
      <color rgb="FF000000"/>
      <name val="Arial"/>
      <family val="2"/>
    </font>
    <font>
      <b/>
      <sz val="12"/>
      <color rgb="FF800000"/>
      <name val="Arial"/>
      <family val="2"/>
    </font>
    <font>
      <b/>
      <u val="single"/>
      <sz val="18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2"/>
      <color rgb="FFC55A11"/>
      <name val="Arial Unicode MS"/>
      <family val="2"/>
    </font>
    <font>
      <sz val="12"/>
      <color rgb="FF008080"/>
      <name val="Arial"/>
      <family val="2"/>
    </font>
    <font>
      <sz val="12"/>
      <color rgb="FFFF0000"/>
      <name val="Arial"/>
      <family val="2"/>
    </font>
    <font>
      <sz val="12"/>
      <color rgb="FF3366FF"/>
      <name val="Arial"/>
      <family val="2"/>
    </font>
    <font>
      <b/>
      <sz val="12"/>
      <color rgb="FF000000"/>
      <name val="Antique Olive Roman"/>
      <family val="2"/>
    </font>
    <font>
      <b/>
      <sz val="12"/>
      <color rgb="FFFFFF00"/>
      <name val="Arial"/>
      <family val="2"/>
    </font>
    <font>
      <sz val="12"/>
      <color rgb="FFFF0000"/>
      <name val="Arial Unicode MS"/>
      <family val="2"/>
    </font>
    <font>
      <b/>
      <sz val="12"/>
      <color rgb="FFFF0000"/>
      <name val="Arial Unicode MS"/>
      <family val="2"/>
    </font>
    <font>
      <b/>
      <sz val="12"/>
      <color rgb="FF008080"/>
      <name val="Arial"/>
      <family val="2"/>
    </font>
    <font>
      <sz val="12"/>
      <color rgb="FF008080"/>
      <name val="Arial Unicode MS"/>
      <family val="2"/>
    </font>
    <font>
      <sz val="12"/>
      <color rgb="FF3366FF"/>
      <name val="Arial Unicode MS"/>
      <family val="2"/>
    </font>
    <font>
      <b/>
      <sz val="12"/>
      <color rgb="FF008080"/>
      <name val="Arial Unicode MS"/>
      <family val="2"/>
    </font>
    <font>
      <b/>
      <sz val="12"/>
      <color rgb="FF3366FF"/>
      <name val="Arial Unicode MS"/>
      <family val="2"/>
    </font>
    <font>
      <b/>
      <sz val="12"/>
      <color rgb="FF00FF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Times New Roman"/>
      <family val="2"/>
    </font>
    <font>
      <b/>
      <sz val="16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9"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3" fillId="0" borderId="1" xfId="0" applyFont="1" applyBorder="1" applyAlignment="1" applyProtection="1">
      <alignment horizontal="right"/>
      <protection hidden="1"/>
    </xf>
    <xf numFmtId="164" fontId="4" fillId="0" borderId="2" xfId="0" applyNumberFormat="1" applyFont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Alignment="1" applyProtection="1">
      <alignment horizontal="center"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165" fontId="5" fillId="2" borderId="7" xfId="0" applyNumberFormat="1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7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2" fillId="4" borderId="0" xfId="0" applyFont="1" applyFill="1" applyAlignment="1" applyProtection="1">
      <alignment horizontal="left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2" fontId="12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10" xfId="0" applyFont="1" applyFill="1" applyBorder="1" applyAlignment="1" applyProtection="1">
      <alignment horizontal="left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2" fontId="12" fillId="3" borderId="12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13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horizontal="right" vertical="center"/>
      <protection hidden="1"/>
    </xf>
    <xf numFmtId="0" fontId="14" fillId="2" borderId="8" xfId="0" applyFont="1" applyFill="1" applyBorder="1" applyAlignment="1" applyProtection="1">
      <alignment/>
      <protection hidden="1"/>
    </xf>
    <xf numFmtId="2" fontId="15" fillId="2" borderId="9" xfId="0" applyNumberFormat="1" applyFont="1" applyFill="1" applyBorder="1" applyAlignment="1" applyProtection="1">
      <alignment/>
      <protection hidden="1"/>
    </xf>
    <xf numFmtId="0" fontId="15" fillId="2" borderId="10" xfId="0" applyFont="1" applyFill="1" applyBorder="1" applyAlignment="1" applyProtection="1">
      <alignment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166" fontId="2" fillId="5" borderId="0" xfId="0" applyNumberFormat="1" applyFont="1" applyFill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/>
      <protection hidden="1"/>
    </xf>
    <xf numFmtId="166" fontId="2" fillId="5" borderId="0" xfId="0" applyNumberFormat="1" applyFont="1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/>
      <protection hidden="1"/>
    </xf>
    <xf numFmtId="0" fontId="5" fillId="5" borderId="17" xfId="0" applyFont="1" applyFill="1" applyBorder="1" applyAlignment="1" applyProtection="1">
      <alignment horizontal="center"/>
      <protection hidden="1"/>
    </xf>
    <xf numFmtId="1" fontId="5" fillId="5" borderId="10" xfId="0" applyNumberFormat="1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1" fontId="2" fillId="2" borderId="19" xfId="0" applyNumberFormat="1" applyFont="1" applyFill="1" applyBorder="1" applyAlignment="1" applyProtection="1">
      <alignment horizontal="center"/>
      <protection hidden="1"/>
    </xf>
    <xf numFmtId="2" fontId="2" fillId="2" borderId="19" xfId="0" applyNumberFormat="1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1" fontId="2" fillId="0" borderId="20" xfId="0" applyNumberFormat="1" applyFont="1" applyBorder="1" applyAlignment="1" applyProtection="1">
      <alignment horizontal="center"/>
      <protection hidden="1"/>
    </xf>
    <xf numFmtId="165" fontId="5" fillId="5" borderId="6" xfId="0" applyNumberFormat="1" applyFont="1" applyFill="1" applyBorder="1" applyAlignment="1" applyProtection="1">
      <alignment horizontal="center" vertical="center"/>
      <protection hidden="1"/>
    </xf>
    <xf numFmtId="1" fontId="5" fillId="5" borderId="19" xfId="0" applyNumberFormat="1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/>
      <protection hidden="1"/>
    </xf>
    <xf numFmtId="2" fontId="15" fillId="2" borderId="12" xfId="0" applyNumberFormat="1" applyFont="1" applyFill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2" fontId="2" fillId="2" borderId="10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1" fontId="2" fillId="0" borderId="8" xfId="0" applyNumberFormat="1" applyFont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7" fillId="2" borderId="9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1" fontId="2" fillId="2" borderId="10" xfId="0" applyNumberFormat="1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horizontal="center" vertical="top" wrapText="1"/>
      <protection hidden="1"/>
    </xf>
    <xf numFmtId="0" fontId="16" fillId="2" borderId="25" xfId="0" applyFont="1" applyFill="1" applyBorder="1" applyAlignment="1" applyProtection="1">
      <alignment horizontal="center" vertical="center" wrapText="1"/>
      <protection hidden="1"/>
    </xf>
    <xf numFmtId="0" fontId="16" fillId="2" borderId="20" xfId="0" applyFont="1" applyFill="1" applyBorder="1" applyAlignment="1" applyProtection="1">
      <alignment horizontal="center" vertical="center" wrapText="1"/>
      <protection hidden="1"/>
    </xf>
    <xf numFmtId="0" fontId="16" fillId="2" borderId="18" xfId="0" applyFont="1" applyFill="1" applyBorder="1" applyAlignment="1" applyProtection="1">
      <alignment horizontal="center" vertical="center" wrapText="1"/>
      <protection hidden="1"/>
    </xf>
    <xf numFmtId="0" fontId="17" fillId="2" borderId="18" xfId="0" applyFont="1" applyFill="1" applyBorder="1" applyAlignment="1" applyProtection="1">
      <alignment horizontal="center" vertical="center" wrapText="1"/>
      <protection hidden="1"/>
    </xf>
    <xf numFmtId="0" fontId="18" fillId="6" borderId="6" xfId="0" applyFont="1" applyFill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0" fontId="16" fillId="2" borderId="17" xfId="0" applyFont="1" applyFill="1" applyBorder="1" applyAlignment="1" applyProtection="1">
      <alignment horizontal="center" vertical="center" wrapText="1"/>
      <protection hidden="1"/>
    </xf>
    <xf numFmtId="0" fontId="16" fillId="2" borderId="23" xfId="0" applyFont="1" applyFill="1" applyBorder="1" applyAlignment="1" applyProtection="1">
      <alignment horizontal="center"/>
      <protection hidden="1"/>
    </xf>
    <xf numFmtId="2" fontId="16" fillId="2" borderId="23" xfId="0" applyNumberFormat="1" applyFont="1" applyFill="1" applyBorder="1" applyAlignment="1" applyProtection="1">
      <alignment horizontal="center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20" fillId="5" borderId="17" xfId="0" applyFont="1" applyFill="1" applyBorder="1" applyAlignment="1" applyProtection="1">
      <alignment horizontal="center"/>
      <protection hidden="1"/>
    </xf>
    <xf numFmtId="0" fontId="5" fillId="5" borderId="24" xfId="0" applyFont="1" applyFill="1" applyBorder="1" applyAlignment="1" applyProtection="1">
      <alignment horizontal="center" vertical="center"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 vertical="center"/>
      <protection hidden="1"/>
    </xf>
    <xf numFmtId="0" fontId="18" fillId="6" borderId="26" xfId="0" applyFont="1" applyFill="1" applyBorder="1" applyAlignment="1" applyProtection="1">
      <alignment horizontal="center" vertical="center"/>
      <protection hidden="1"/>
    </xf>
    <xf numFmtId="0" fontId="21" fillId="2" borderId="21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1" fontId="16" fillId="2" borderId="17" xfId="0" applyNumberFormat="1" applyFont="1" applyFill="1" applyBorder="1" applyAlignment="1" applyProtection="1">
      <alignment horizontal="center" wrapText="1"/>
      <protection hidden="1"/>
    </xf>
    <xf numFmtId="1" fontId="16" fillId="2" borderId="17" xfId="0" applyNumberFormat="1" applyFont="1" applyFill="1" applyBorder="1" applyAlignment="1" applyProtection="1">
      <alignment horizontal="center"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1" fontId="17" fillId="2" borderId="17" xfId="0" applyNumberFormat="1" applyFont="1" applyFill="1" applyBorder="1" applyAlignment="1" applyProtection="1">
      <alignment horizontal="center"/>
      <protection hidden="1"/>
    </xf>
    <xf numFmtId="1" fontId="2" fillId="0" borderId="22" xfId="0" applyNumberFormat="1" applyFont="1" applyBorder="1" applyAlignment="1" applyProtection="1">
      <alignment horizontal="center"/>
      <protection hidden="1"/>
    </xf>
    <xf numFmtId="2" fontId="2" fillId="0" borderId="17" xfId="0" applyNumberFormat="1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/>
      <protection hidden="1"/>
    </xf>
    <xf numFmtId="0" fontId="16" fillId="2" borderId="17" xfId="0" applyFont="1" applyFill="1" applyBorder="1" applyAlignment="1" applyProtection="1">
      <alignment horizontal="center"/>
      <protection hidden="1"/>
    </xf>
    <xf numFmtId="0" fontId="2" fillId="5" borderId="23" xfId="0" applyFont="1" applyFill="1" applyBorder="1" applyAlignment="1" applyProtection="1">
      <alignment horizontal="center"/>
      <protection hidden="1"/>
    </xf>
    <xf numFmtId="1" fontId="2" fillId="5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7" xfId="0" applyNumberFormat="1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1" fontId="2" fillId="5" borderId="24" xfId="0" applyNumberFormat="1" applyFont="1" applyFill="1" applyBorder="1" applyAlignment="1" applyProtection="1">
      <alignment horizontal="center" vertical="center"/>
      <protection hidden="1"/>
    </xf>
    <xf numFmtId="1" fontId="17" fillId="2" borderId="8" xfId="0" applyNumberFormat="1" applyFont="1" applyFill="1" applyBorder="1" applyAlignment="1" applyProtection="1">
      <alignment horizontal="center"/>
      <protection hidden="1"/>
    </xf>
    <xf numFmtId="1" fontId="18" fillId="2" borderId="8" xfId="0" applyNumberFormat="1" applyFont="1" applyFill="1" applyBorder="1" applyAlignment="1" applyProtection="1">
      <alignment horizontal="center"/>
      <protection hidden="1"/>
    </xf>
    <xf numFmtId="1" fontId="21" fillId="2" borderId="17" xfId="0" applyNumberFormat="1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2" fontId="2" fillId="2" borderId="17" xfId="0" applyNumberFormat="1" applyFont="1" applyFill="1" applyBorder="1" applyAlignment="1" applyProtection="1">
      <alignment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1" fontId="22" fillId="2" borderId="17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2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2" fontId="2" fillId="0" borderId="17" xfId="0" applyNumberFormat="1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23" fillId="2" borderId="23" xfId="0" applyFont="1" applyFill="1" applyBorder="1" applyAlignment="1" applyProtection="1">
      <alignment horizontal="center"/>
      <protection hidden="1"/>
    </xf>
    <xf numFmtId="0" fontId="23" fillId="2" borderId="17" xfId="0" applyFont="1" applyFill="1" applyBorder="1" applyAlignment="1" applyProtection="1">
      <alignment horizontal="center"/>
      <protection hidden="1"/>
    </xf>
    <xf numFmtId="1" fontId="5" fillId="5" borderId="24" xfId="0" applyNumberFormat="1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2" fontId="2" fillId="2" borderId="17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16" fillId="0" borderId="1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2" fontId="2" fillId="2" borderId="17" xfId="0" applyNumberFormat="1" applyFont="1" applyFill="1" applyBorder="1" applyAlignment="1" applyProtection="1">
      <alignment horizontal="right"/>
      <protection hidden="1"/>
    </xf>
    <xf numFmtId="168" fontId="2" fillId="2" borderId="17" xfId="0" applyNumberFormat="1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2" fillId="5" borderId="28" xfId="0" applyFont="1" applyFill="1" applyBorder="1" applyAlignment="1" applyProtection="1">
      <alignment/>
      <protection hidden="1"/>
    </xf>
    <xf numFmtId="1" fontId="2" fillId="5" borderId="29" xfId="0" applyNumberFormat="1" applyFont="1" applyFill="1" applyBorder="1" applyAlignment="1" applyProtection="1">
      <alignment horizontal="center" wrapText="1"/>
      <protection hidden="1"/>
    </xf>
    <xf numFmtId="1" fontId="2" fillId="5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9" xfId="0" applyNumberFormat="1" applyFont="1" applyFill="1" applyBorder="1" applyAlignment="1" applyProtection="1">
      <alignment horizontal="center" vertical="center"/>
      <protection hidden="1"/>
    </xf>
    <xf numFmtId="0" fontId="2" fillId="5" borderId="29" xfId="0" applyFont="1" applyFill="1" applyBorder="1" applyAlignment="1" applyProtection="1">
      <alignment/>
      <protection hidden="1"/>
    </xf>
    <xf numFmtId="1" fontId="2" fillId="5" borderId="29" xfId="0" applyNumberFormat="1" applyFont="1" applyFill="1" applyBorder="1" applyAlignment="1" applyProtection="1">
      <alignment horizontal="center"/>
      <protection hidden="1"/>
    </xf>
    <xf numFmtId="1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2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30" xfId="0" applyFont="1" applyFill="1" applyBorder="1" applyAlignment="1" applyProtection="1">
      <alignment/>
      <protection hidden="1"/>
    </xf>
    <xf numFmtId="0" fontId="16" fillId="2" borderId="17" xfId="0" applyFont="1" applyFill="1" applyBorder="1" applyAlignment="1" applyProtection="1">
      <alignment/>
      <protection hidden="1"/>
    </xf>
    <xf numFmtId="0" fontId="24" fillId="2" borderId="17" xfId="0" applyFont="1" applyFill="1" applyBorder="1" applyAlignment="1" applyProtection="1">
      <alignment/>
      <protection hidden="1"/>
    </xf>
    <xf numFmtId="0" fontId="21" fillId="2" borderId="17" xfId="0" applyFont="1" applyFill="1" applyBorder="1" applyAlignment="1" applyProtection="1">
      <alignment/>
      <protection hidden="1"/>
    </xf>
    <xf numFmtId="0" fontId="25" fillId="6" borderId="17" xfId="0" applyFont="1" applyFill="1" applyBorder="1" applyAlignment="1" applyProtection="1">
      <alignment/>
      <protection hidden="1"/>
    </xf>
    <xf numFmtId="0" fontId="21" fillId="2" borderId="27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 wrapText="1"/>
      <protection hidden="1"/>
    </xf>
    <xf numFmtId="1" fontId="5" fillId="5" borderId="24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31" xfId="0" applyFont="1" applyFill="1" applyBorder="1" applyAlignment="1" applyProtection="1">
      <alignment horizontal="center"/>
      <protection hidden="1"/>
    </xf>
    <xf numFmtId="1" fontId="23" fillId="2" borderId="32" xfId="0" applyNumberFormat="1" applyFont="1" applyFill="1" applyBorder="1" applyAlignment="1" applyProtection="1">
      <alignment horizontal="center"/>
      <protection hidden="1"/>
    </xf>
    <xf numFmtId="1" fontId="26" fillId="2" borderId="32" xfId="0" applyNumberFormat="1" applyFont="1" applyFill="1" applyBorder="1" applyAlignment="1" applyProtection="1">
      <alignment horizontal="center"/>
      <protection hidden="1"/>
    </xf>
    <xf numFmtId="1" fontId="27" fillId="6" borderId="17" xfId="0" applyNumberFormat="1" applyFont="1" applyFill="1" applyBorder="1" applyAlignment="1" applyProtection="1">
      <alignment horizontal="center"/>
      <protection hidden="1"/>
    </xf>
    <xf numFmtId="1" fontId="22" fillId="2" borderId="33" xfId="0" applyNumberFormat="1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/>
      <protection hidden="1"/>
    </xf>
    <xf numFmtId="1" fontId="28" fillId="5" borderId="0" xfId="0" applyNumberFormat="1" applyFont="1" applyFill="1" applyAlignment="1" applyProtection="1">
      <alignment/>
      <protection hidden="1"/>
    </xf>
    <xf numFmtId="1" fontId="2" fillId="5" borderId="0" xfId="0" applyNumberFormat="1" applyFont="1" applyFill="1" applyAlignment="1" applyProtection="1">
      <alignment/>
      <protection hidden="1"/>
    </xf>
    <xf numFmtId="1" fontId="8" fillId="5" borderId="0" xfId="0" applyNumberFormat="1" applyFont="1" applyFill="1" applyAlignment="1" applyProtection="1">
      <alignment/>
      <protection hidden="1"/>
    </xf>
    <xf numFmtId="1" fontId="8" fillId="5" borderId="5" xfId="0" applyNumberFormat="1" applyFont="1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/>
      <protection hidden="1"/>
    </xf>
    <xf numFmtId="0" fontId="23" fillId="2" borderId="2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24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0" fontId="21" fillId="3" borderId="0" xfId="0" applyFont="1" applyFill="1" applyAlignment="1" applyProtection="1">
      <alignment/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21" fillId="2" borderId="5" xfId="0" applyFont="1" applyFill="1" applyBorder="1" applyAlignment="1" applyProtection="1">
      <alignment horizontal="center"/>
      <protection hidden="1"/>
    </xf>
    <xf numFmtId="1" fontId="2" fillId="5" borderId="0" xfId="0" applyNumberFormat="1" applyFont="1" applyFill="1" applyAlignment="1" applyProtection="1">
      <alignment horizontal="center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Alignment="1" applyProtection="1">
      <alignment horizontal="left"/>
      <protection hidden="1"/>
    </xf>
    <xf numFmtId="0" fontId="2" fillId="5" borderId="9" xfId="0" applyFont="1" applyFill="1" applyBorder="1" applyAlignment="1" applyProtection="1">
      <alignment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1" fontId="5" fillId="5" borderId="9" xfId="0" applyNumberFormat="1" applyFont="1" applyFill="1" applyBorder="1" applyAlignment="1" applyProtection="1">
      <alignment horizontal="center"/>
      <protection hidden="1"/>
    </xf>
    <xf numFmtId="169" fontId="5" fillId="5" borderId="9" xfId="0" applyNumberFormat="1" applyFont="1" applyFill="1" applyBorder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horizontal="left"/>
      <protection hidden="1"/>
    </xf>
    <xf numFmtId="0" fontId="5" fillId="5" borderId="0" xfId="0" applyFont="1" applyFill="1" applyAlignment="1" applyProtection="1">
      <alignment horizontal="left"/>
      <protection hidden="1"/>
    </xf>
    <xf numFmtId="1" fontId="5" fillId="5" borderId="0" xfId="0" applyNumberFormat="1" applyFont="1" applyFill="1" applyAlignment="1" applyProtection="1">
      <alignment horizontal="center"/>
      <protection hidden="1"/>
    </xf>
    <xf numFmtId="0" fontId="23" fillId="2" borderId="4" xfId="0" applyFont="1" applyFill="1" applyBorder="1" applyAlignment="1" applyProtection="1">
      <alignment horizontal="left"/>
      <protection hidden="1"/>
    </xf>
    <xf numFmtId="1" fontId="26" fillId="2" borderId="17" xfId="0" applyNumberFormat="1" applyFont="1" applyFill="1" applyBorder="1" applyAlignment="1" applyProtection="1">
      <alignment horizontal="center"/>
      <protection hidden="1"/>
    </xf>
    <xf numFmtId="1" fontId="22" fillId="2" borderId="0" xfId="0" applyNumberFormat="1" applyFont="1" applyFill="1" applyAlignment="1" applyProtection="1">
      <alignment horizontal="center"/>
      <protection hidden="1"/>
    </xf>
    <xf numFmtId="2" fontId="5" fillId="5" borderId="4" xfId="0" applyNumberFormat="1" applyFont="1" applyFill="1" applyBorder="1" applyAlignment="1" applyProtection="1">
      <alignment horizontal="center"/>
      <protection hidden="1"/>
    </xf>
    <xf numFmtId="2" fontId="5" fillId="5" borderId="0" xfId="0" applyNumberFormat="1" applyFont="1" applyFill="1" applyAlignment="1" applyProtection="1">
      <alignment horizontal="center"/>
      <protection hidden="1"/>
    </xf>
    <xf numFmtId="1" fontId="5" fillId="5" borderId="5" xfId="0" applyNumberFormat="1" applyFont="1" applyFill="1" applyBorder="1" applyAlignment="1" applyProtection="1">
      <alignment horizontal="center"/>
      <protection hidden="1"/>
    </xf>
    <xf numFmtId="0" fontId="16" fillId="2" borderId="23" xfId="0" applyFont="1" applyFill="1" applyBorder="1" applyAlignment="1" applyProtection="1">
      <alignment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167" fontId="23" fillId="2" borderId="0" xfId="0" applyNumberFormat="1" applyFont="1" applyFill="1" applyAlignment="1" applyProtection="1">
      <alignment horizontal="center"/>
      <protection hidden="1"/>
    </xf>
    <xf numFmtId="167" fontId="16" fillId="2" borderId="0" xfId="0" applyNumberFormat="1" applyFont="1" applyFill="1" applyAlignment="1" applyProtection="1">
      <alignment horizontal="center"/>
      <protection hidden="1"/>
    </xf>
    <xf numFmtId="0" fontId="16" fillId="2" borderId="31" xfId="0" applyFont="1" applyFill="1" applyBorder="1" applyAlignment="1" applyProtection="1">
      <alignment/>
      <protection hidden="1"/>
    </xf>
    <xf numFmtId="1" fontId="16" fillId="2" borderId="32" xfId="0" applyNumberFormat="1" applyFont="1" applyFill="1" applyBorder="1" applyAlignment="1" applyProtection="1">
      <alignment horizontal="center"/>
      <protection hidden="1"/>
    </xf>
    <xf numFmtId="1" fontId="16" fillId="2" borderId="34" xfId="0" applyNumberFormat="1" applyFont="1" applyFill="1" applyBorder="1" applyAlignment="1" applyProtection="1">
      <alignment horizontal="center"/>
      <protection hidden="1"/>
    </xf>
    <xf numFmtId="0" fontId="23" fillId="2" borderId="34" xfId="0" applyFont="1" applyFill="1" applyBorder="1" applyAlignment="1" applyProtection="1">
      <alignment horizontal="center"/>
      <protection hidden="1"/>
    </xf>
    <xf numFmtId="0" fontId="16" fillId="2" borderId="34" xfId="0" applyFont="1" applyFill="1" applyBorder="1" applyAlignment="1" applyProtection="1">
      <alignment horizontal="center"/>
      <protection hidden="1"/>
    </xf>
    <xf numFmtId="0" fontId="24" fillId="2" borderId="34" xfId="0" applyFont="1" applyFill="1" applyBorder="1" applyAlignment="1" applyProtection="1">
      <alignment/>
      <protection hidden="1"/>
    </xf>
    <xf numFmtId="0" fontId="21" fillId="2" borderId="34" xfId="0" applyFont="1" applyFill="1" applyBorder="1" applyAlignment="1" applyProtection="1">
      <alignment/>
      <protection hidden="1"/>
    </xf>
    <xf numFmtId="0" fontId="21" fillId="3" borderId="34" xfId="0" applyFont="1" applyFill="1" applyBorder="1" applyAlignment="1" applyProtection="1">
      <alignment/>
      <protection hidden="1"/>
    </xf>
    <xf numFmtId="0" fontId="21" fillId="2" borderId="35" xfId="0" applyFont="1" applyFill="1" applyBorder="1" applyAlignment="1" applyProtection="1">
      <alignment horizontal="center"/>
      <protection hidden="1"/>
    </xf>
    <xf numFmtId="2" fontId="5" fillId="5" borderId="10" xfId="0" applyNumberFormat="1" applyFont="1" applyFill="1" applyBorder="1" applyAlignment="1" applyProtection="1">
      <alignment horizontal="center"/>
      <protection hidden="1"/>
    </xf>
    <xf numFmtId="2" fontId="5" fillId="5" borderId="17" xfId="0" applyNumberFormat="1" applyFont="1" applyFill="1" applyBorder="1" applyAlignment="1" applyProtection="1">
      <alignment horizontal="center"/>
      <protection hidden="1"/>
    </xf>
    <xf numFmtId="167" fontId="2" fillId="2" borderId="0" xfId="0" applyNumberFormat="1" applyFont="1" applyFill="1" applyAlignment="1" applyProtection="1">
      <alignment horizontal="center"/>
      <protection hidden="1"/>
    </xf>
    <xf numFmtId="1" fontId="5" fillId="5" borderId="9" xfId="0" applyNumberFormat="1" applyFont="1" applyFill="1" applyBorder="1" applyAlignment="1" applyProtection="1">
      <alignment horizontal="left"/>
      <protection hidden="1"/>
    </xf>
    <xf numFmtId="169" fontId="5" fillId="5" borderId="9" xfId="0" applyNumberFormat="1" applyFont="1" applyFill="1" applyBorder="1" applyAlignment="1" applyProtection="1">
      <alignment horizontal="left"/>
      <protection hidden="1"/>
    </xf>
    <xf numFmtId="0" fontId="29" fillId="5" borderId="8" xfId="0" applyFont="1" applyFill="1" applyBorder="1" applyAlignment="1" applyProtection="1">
      <alignment horizontal="left" vertical="center"/>
      <protection hidden="1"/>
    </xf>
    <xf numFmtId="0" fontId="29" fillId="5" borderId="10" xfId="0" applyFont="1" applyFill="1" applyBorder="1" applyAlignment="1" applyProtection="1">
      <alignment horizontal="center"/>
      <protection hidden="1"/>
    </xf>
    <xf numFmtId="2" fontId="5" fillId="5" borderId="9" xfId="0" applyNumberFormat="1" applyFont="1" applyFill="1" applyBorder="1" applyAlignment="1" applyProtection="1">
      <alignment horizontal="right"/>
      <protection hidden="1"/>
    </xf>
    <xf numFmtId="2" fontId="5" fillId="5" borderId="9" xfId="0" applyNumberFormat="1" applyFont="1" applyFill="1" applyBorder="1" applyAlignment="1" applyProtection="1">
      <alignment horizontal="center"/>
      <protection hidden="1"/>
    </xf>
    <xf numFmtId="2" fontId="5" fillId="5" borderId="26" xfId="0" applyNumberFormat="1" applyFont="1" applyFill="1" applyBorder="1" applyAlignment="1" applyProtection="1">
      <alignment horizontal="center"/>
      <protection hidden="1"/>
    </xf>
    <xf numFmtId="169" fontId="5" fillId="5" borderId="26" xfId="0" applyNumberFormat="1" applyFont="1" applyFill="1" applyBorder="1" applyAlignment="1" applyProtection="1">
      <alignment horizontal="center"/>
      <protection hidden="1"/>
    </xf>
    <xf numFmtId="2" fontId="5" fillId="5" borderId="19" xfId="0" applyNumberFormat="1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0" fontId="2" fillId="5" borderId="4" xfId="0" applyFont="1" applyFill="1" applyBorder="1" applyAlignment="1" applyProtection="1">
      <alignment wrapText="1"/>
      <protection hidden="1"/>
    </xf>
    <xf numFmtId="0" fontId="2" fillId="5" borderId="0" xfId="0" applyFont="1" applyFill="1" applyAlignment="1" applyProtection="1">
      <alignment wrapText="1"/>
      <protection hidden="1"/>
    </xf>
    <xf numFmtId="0" fontId="2" fillId="5" borderId="36" xfId="0" applyFont="1" applyFill="1" applyBorder="1" applyAlignment="1" applyProtection="1">
      <alignment wrapText="1"/>
      <protection hidden="1"/>
    </xf>
    <xf numFmtId="0" fontId="2" fillId="5" borderId="34" xfId="0" applyFont="1" applyFill="1" applyBorder="1" applyAlignment="1" applyProtection="1">
      <alignment wrapText="1"/>
      <protection hidden="1"/>
    </xf>
    <xf numFmtId="0" fontId="5" fillId="5" borderId="34" xfId="0" applyFont="1" applyFill="1" applyBorder="1" applyAlignment="1" applyProtection="1">
      <alignment horizontal="left" vertical="center" wrapText="1"/>
      <protection hidden="1"/>
    </xf>
    <xf numFmtId="0" fontId="5" fillId="5" borderId="35" xfId="0" applyFont="1" applyFill="1" applyBorder="1" applyAlignment="1" applyProtection="1">
      <alignment horizontal="left" vertical="center" wrapText="1"/>
      <protection hidden="1"/>
    </xf>
    <xf numFmtId="170" fontId="2" fillId="2" borderId="0" xfId="0" applyNumberFormat="1" applyFont="1" applyFill="1" applyAlignment="1" applyProtection="1">
      <alignment horizontal="center"/>
      <protection hidden="1"/>
    </xf>
    <xf numFmtId="0" fontId="30" fillId="0" borderId="37" xfId="0" applyFont="1" applyBorder="1" applyAlignment="1" applyProtection="1">
      <alignment horizontal="center" vertical="center"/>
      <protection hidden="1"/>
    </xf>
    <xf numFmtId="170" fontId="30" fillId="0" borderId="37" xfId="0" applyNumberFormat="1" applyFont="1" applyBorder="1" applyAlignment="1" applyProtection="1">
      <alignment horizontal="right" vertical="center"/>
      <protection hidden="1"/>
    </xf>
    <xf numFmtId="170" fontId="30" fillId="0" borderId="7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31" fillId="7" borderId="38" xfId="0" applyFont="1" applyFill="1" applyBorder="1" applyAlignment="1" applyProtection="1">
      <alignment horizontal="center" vertical="top"/>
      <protection hidden="1"/>
    </xf>
    <xf numFmtId="0" fontId="32" fillId="8" borderId="23" xfId="0" applyFont="1" applyFill="1" applyBorder="1" applyAlignment="1" applyProtection="1">
      <alignment horizontal="center" vertical="center"/>
      <protection hidden="1"/>
    </xf>
    <xf numFmtId="0" fontId="32" fillId="8" borderId="17" xfId="0" applyFont="1" applyFill="1" applyBorder="1" applyAlignment="1" applyProtection="1">
      <alignment horizontal="center" vertical="center" wrapText="1"/>
      <protection hidden="1"/>
    </xf>
    <xf numFmtId="0" fontId="32" fillId="8" borderId="24" xfId="0" applyFont="1" applyFill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/>
      <protection hidden="1"/>
    </xf>
    <xf numFmtId="0" fontId="33" fillId="0" borderId="17" xfId="0" applyFont="1" applyBorder="1" applyAlignment="1" applyProtection="1">
      <alignment horizontal="left" vertical="top"/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5" fillId="2" borderId="17" xfId="0" applyFont="1" applyFill="1" applyBorder="1" applyAlignment="1" applyProtection="1">
      <alignment/>
      <protection hidden="1"/>
    </xf>
    <xf numFmtId="1" fontId="2" fillId="2" borderId="17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3" fillId="0" borderId="15" xfId="0" applyFont="1" applyBorder="1" applyAlignment="1" applyProtection="1">
      <alignment horizontal="left" vertical="top"/>
      <protection hidden="1"/>
    </xf>
    <xf numFmtId="0" fontId="33" fillId="0" borderId="39" xfId="0" applyFont="1" applyBorder="1" applyAlignment="1" applyProtection="1">
      <alignment horizontal="left" vertical="top"/>
      <protection hidden="1"/>
    </xf>
    <xf numFmtId="2" fontId="2" fillId="0" borderId="0" xfId="0" applyNumberFormat="1" applyFont="1" applyAlignment="1" applyProtection="1">
      <alignment/>
      <protection hidden="1"/>
    </xf>
    <xf numFmtId="171" fontId="5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1" fontId="2" fillId="2" borderId="29" xfId="0" applyNumberFormat="1" applyFont="1" applyFill="1" applyBorder="1" applyAlignment="1" applyProtection="1">
      <alignment horizontal="center"/>
      <protection hidden="1"/>
    </xf>
    <xf numFmtId="2" fontId="2" fillId="2" borderId="29" xfId="0" applyNumberFormat="1" applyFont="1" applyFill="1" applyBorder="1" applyAlignment="1" applyProtection="1">
      <alignment horizontal="center"/>
      <protection hidden="1"/>
    </xf>
    <xf numFmtId="2" fontId="5" fillId="9" borderId="32" xfId="0" applyNumberFormat="1" applyFont="1" applyFill="1" applyBorder="1" applyAlignment="1" applyProtection="1">
      <alignment horizontal="center"/>
      <protection hidden="1"/>
    </xf>
    <xf numFmtId="1" fontId="5" fillId="2" borderId="17" xfId="0" applyNumberFormat="1" applyFont="1" applyFill="1" applyBorder="1" applyAlignment="1" applyProtection="1">
      <alignment horizontal="center"/>
      <protection hidden="1"/>
    </xf>
    <xf numFmtId="1" fontId="5" fillId="2" borderId="8" xfId="0" applyNumberFormat="1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right"/>
      <protection hidden="1"/>
    </xf>
    <xf numFmtId="1" fontId="5" fillId="2" borderId="17" xfId="0" applyNumberFormat="1" applyFont="1" applyFill="1" applyBorder="1" applyAlignment="1" applyProtection="1">
      <alignment horizontal="right"/>
      <protection hidden="1"/>
    </xf>
    <xf numFmtId="1" fontId="5" fillId="2" borderId="8" xfId="0" applyNumberFormat="1" applyFont="1" applyFill="1" applyBorder="1" applyAlignment="1" applyProtection="1">
      <alignment horizontal="right"/>
      <protection hidden="1"/>
    </xf>
    <xf numFmtId="2" fontId="14" fillId="2" borderId="0" xfId="0" applyNumberFormat="1" applyFont="1" applyFill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762000</xdr:colOff>
      <xdr:row>2</xdr:row>
      <xdr:rowOff>152400</xdr:rowOff>
    </xdr:from>
    <xdr:ext cx="1162050" cy="866775"/>
    <xdr:pic>
      <xdr:nvPicPr>
        <xdr:cNvPr id="1" name="Picture 1" descr="Letter Head SL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561975"/>
          <a:ext cx="1162050" cy="8667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Form-1_AnticipatedVsActual_BI"/>
      <sheetName val="Report_Actual_RTD"/>
      <sheetName val="Report_DPS (HPSLDC)"/>
      <sheetName val="Report_Daily Hrly Load Sheet "/>
      <sheetName val="convertor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00B050"/>
    <pageSetUpPr fitToPage="1"/>
  </sheetPr>
  <dimension ref="A1:FD378"/>
  <sheetViews>
    <sheetView tabSelected="1" view="pageBreakPreview" zoomScale="60" zoomScaleNormal="85" workbookViewId="0" topLeftCell="A1">
      <selection activeCell="D62" sqref="D62"/>
    </sheetView>
  </sheetViews>
  <sheetFormatPr defaultColWidth="5.421875" defaultRowHeight="15"/>
  <cols>
    <col min="1" max="1" width="8.7109375" style="1" customWidth="1"/>
    <col min="2" max="2" width="15.140625" style="1" customWidth="1"/>
    <col min="3" max="3" width="9.28125" style="1" customWidth="1"/>
    <col min="4" max="7" width="11.28125" style="1" customWidth="1"/>
    <col min="8" max="8" width="13.7109375" style="1" customWidth="1"/>
    <col min="9" max="9" width="13.00390625" style="1" customWidth="1"/>
    <col min="10" max="10" width="12.7109375" style="1" customWidth="1"/>
    <col min="11" max="11" width="17.7109375" style="1" customWidth="1"/>
    <col min="12" max="12" width="14.28125" style="1" customWidth="1"/>
    <col min="13" max="13" width="16.7109375" style="1" customWidth="1"/>
    <col min="14" max="14" width="13.28125" style="1" customWidth="1"/>
    <col min="15" max="19" width="20.421875" style="1" customWidth="1"/>
    <col min="20" max="20" width="11.8515625" style="1" customWidth="1"/>
    <col min="21" max="21" width="17.8515625" style="1" customWidth="1"/>
    <col min="22" max="22" width="13.140625" style="1" customWidth="1"/>
    <col min="23" max="23" width="7.140625" style="1" customWidth="1"/>
    <col min="24" max="24" width="16.7109375" style="1" customWidth="1"/>
    <col min="25" max="25" width="21.57421875" style="2" customWidth="1"/>
    <col min="26" max="27" width="29.8515625" style="1" customWidth="1"/>
    <col min="28" max="28" width="24.57421875" style="1" customWidth="1"/>
    <col min="29" max="29" width="23.421875" style="1" customWidth="1"/>
    <col min="30" max="30" width="25.28125" style="1" customWidth="1"/>
    <col min="31" max="31" width="26.421875" style="1" customWidth="1"/>
    <col min="32" max="32" width="25.421875" style="1" customWidth="1"/>
    <col min="33" max="33" width="33.8515625" style="3" customWidth="1"/>
    <col min="34" max="34" width="33.57421875" style="3" customWidth="1"/>
    <col min="35" max="35" width="42.00390625" style="3" customWidth="1"/>
    <col min="36" max="36" width="19.421875" style="1" customWidth="1"/>
    <col min="37" max="37" width="26.140625" style="1" customWidth="1"/>
    <col min="38" max="38" width="26.57421875" style="1" customWidth="1"/>
    <col min="39" max="39" width="13.421875" style="1" customWidth="1"/>
    <col min="40" max="40" width="20.8515625" style="1" customWidth="1"/>
    <col min="41" max="41" width="20.28125" style="1" customWidth="1"/>
    <col min="42" max="42" width="31.421875" style="1" customWidth="1"/>
    <col min="43" max="47" width="5.421875" style="1" customWidth="1"/>
    <col min="48" max="49" width="14.8515625" style="1" customWidth="1"/>
    <col min="50" max="50" width="5.421875" style="1" customWidth="1"/>
    <col min="51" max="51" width="17.57421875" style="1" customWidth="1"/>
    <col min="52" max="76" width="9.7109375" style="1" customWidth="1"/>
    <col min="77" max="82" width="5.421875" style="1" customWidth="1"/>
    <col min="83" max="83" width="5.57421875" style="1" customWidth="1"/>
    <col min="84" max="1024" width="5.421875" style="1" customWidth="1"/>
  </cols>
  <sheetData>
    <row r="1" spans="1:40" ht="13.5" customHeight="1">
      <c r="A1" s="4" t="s">
        <v>0</v>
      </c>
      <c r="B1" s="4"/>
      <c r="C1" s="4"/>
      <c r="D1" s="5" t="str">
        <f>H14</f>
        <v>0</v>
      </c>
      <c r="E1" s="5"/>
      <c r="F1" s="5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7"/>
      <c r="V1" s="9"/>
      <c r="X1" s="10"/>
      <c r="Y1" s="11"/>
      <c r="Z1" s="10"/>
      <c r="AA1" s="10"/>
      <c r="AB1" s="10"/>
      <c r="AC1" s="10"/>
      <c r="AD1" s="12"/>
      <c r="AE1" s="12"/>
      <c r="AF1" s="12"/>
      <c r="AG1" s="13"/>
      <c r="AH1" s="13"/>
      <c r="AI1" s="13"/>
      <c r="AJ1" s="14"/>
      <c r="AM1" s="15"/>
      <c r="AN1" s="10"/>
    </row>
    <row r="2" spans="1:40" ht="18.75" customHeight="1">
      <c r="A2" s="16"/>
      <c r="B2" s="17"/>
      <c r="C2" s="10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"/>
      <c r="AA2" s="2"/>
      <c r="AB2" s="21"/>
      <c r="AC2" s="15"/>
      <c r="AD2" s="22"/>
      <c r="AE2" s="22"/>
      <c r="AF2" s="22"/>
      <c r="AG2" s="23"/>
      <c r="AH2" s="23"/>
      <c r="AI2" s="23"/>
      <c r="AJ2" s="14"/>
      <c r="AK2" s="22"/>
      <c r="AM2" s="15"/>
      <c r="AN2" s="15"/>
    </row>
    <row r="3" spans="1:40" ht="16.5" customHeight="1">
      <c r="A3" s="24"/>
      <c r="B3" s="15"/>
      <c r="C3" s="15"/>
      <c r="D3" s="15"/>
      <c r="E3" s="15"/>
      <c r="F3" s="15"/>
      <c r="G3" s="15"/>
      <c r="H3" s="15"/>
      <c r="I3" s="15"/>
      <c r="J3" s="10" t="s">
        <v>2</v>
      </c>
      <c r="K3" s="10"/>
      <c r="L3" s="10"/>
      <c r="M3" s="25"/>
      <c r="N3" s="25"/>
      <c r="O3" s="26"/>
      <c r="P3" s="26"/>
      <c r="Q3" s="26"/>
      <c r="R3" s="26"/>
      <c r="S3" s="27" t="s">
        <v>3</v>
      </c>
      <c r="T3" s="28" t="str">
        <f>H14+1</f>
        <v>0</v>
      </c>
      <c r="U3" s="28"/>
      <c r="V3" s="29"/>
      <c r="X3" s="15"/>
      <c r="Y3" s="15"/>
      <c r="Z3" s="2"/>
      <c r="AA3" s="2"/>
      <c r="AB3" s="15"/>
      <c r="AC3" s="15"/>
      <c r="AD3" s="22"/>
      <c r="AE3" s="22"/>
      <c r="AF3" s="22"/>
      <c r="AG3" s="23"/>
      <c r="AH3" s="23"/>
      <c r="AI3" s="23"/>
      <c r="AJ3" s="14"/>
      <c r="AK3" s="22"/>
      <c r="AM3" s="15"/>
      <c r="AN3" s="15"/>
    </row>
    <row r="4" spans="1:40" ht="6" customHeight="1">
      <c r="A4" s="2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"/>
      <c r="AA4" s="2"/>
      <c r="AB4" s="15"/>
      <c r="AC4" s="15"/>
      <c r="AD4" s="22"/>
      <c r="AE4" s="22"/>
      <c r="AF4" s="22"/>
      <c r="AG4" s="23"/>
      <c r="AH4" s="23"/>
      <c r="AI4" s="23"/>
      <c r="AJ4" s="14"/>
      <c r="AK4" s="22"/>
      <c r="AM4" s="15"/>
      <c r="AN4" s="15"/>
    </row>
    <row r="5" spans="1:40" ht="16.5" customHeight="1">
      <c r="A5" s="3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1"/>
      <c r="N5" s="31"/>
      <c r="O5" s="32"/>
      <c r="P5" s="32"/>
      <c r="Q5" s="31" t="s">
        <v>5</v>
      </c>
      <c r="R5" s="32"/>
      <c r="S5" s="32"/>
      <c r="T5" s="15"/>
      <c r="U5" s="15"/>
      <c r="V5" s="19"/>
      <c r="X5" s="15"/>
      <c r="Y5" s="20"/>
      <c r="Z5" s="20"/>
      <c r="AA5" s="20"/>
      <c r="AB5" s="33"/>
      <c r="AC5" s="33"/>
      <c r="AD5" s="22"/>
      <c r="AE5" s="22"/>
      <c r="AF5" s="22"/>
      <c r="AG5" s="23"/>
      <c r="AH5" s="23"/>
      <c r="AI5" s="23"/>
      <c r="AJ5" s="14"/>
      <c r="AK5" s="22"/>
      <c r="AM5" s="15"/>
      <c r="AN5" s="15"/>
    </row>
    <row r="6" spans="1:40" ht="16.5" customHeight="1">
      <c r="A6" s="24"/>
      <c r="B6" s="11" t="s">
        <v>6</v>
      </c>
      <c r="C6" s="11"/>
      <c r="D6" s="34"/>
      <c r="E6" s="34"/>
      <c r="F6" s="34"/>
      <c r="G6" s="34"/>
      <c r="H6" s="15"/>
      <c r="I6" s="15"/>
      <c r="J6" s="15"/>
      <c r="K6" s="15"/>
      <c r="L6" s="15"/>
      <c r="M6" s="15"/>
      <c r="N6" s="15"/>
      <c r="O6" s="32"/>
      <c r="P6" s="32"/>
      <c r="Q6" s="32"/>
      <c r="R6" s="32"/>
      <c r="S6" s="32" t="s">
        <v>7</v>
      </c>
      <c r="T6" s="32"/>
      <c r="U6" s="15"/>
      <c r="V6" s="19"/>
      <c r="X6" s="15"/>
      <c r="Y6" s="15"/>
      <c r="Z6" s="2"/>
      <c r="AA6" s="2"/>
      <c r="AB6" s="15"/>
      <c r="AC6" s="15"/>
      <c r="AD6" s="22"/>
      <c r="AE6" s="22"/>
      <c r="AF6" s="22"/>
      <c r="AG6" s="23"/>
      <c r="AH6" s="23"/>
      <c r="AI6" s="23"/>
      <c r="AJ6" s="14"/>
      <c r="AK6" s="22"/>
      <c r="AM6" s="15"/>
      <c r="AN6" s="15"/>
    </row>
    <row r="7" spans="1:40" ht="16.5" customHeight="1">
      <c r="A7" s="24"/>
      <c r="B7" s="11" t="s">
        <v>8</v>
      </c>
      <c r="C7" s="11"/>
      <c r="D7" s="34"/>
      <c r="E7" s="34"/>
      <c r="F7" s="34"/>
      <c r="G7" s="34"/>
      <c r="H7" s="15"/>
      <c r="I7" s="15"/>
      <c r="J7" s="15"/>
      <c r="K7" s="15"/>
      <c r="L7" s="15"/>
      <c r="M7" s="15"/>
      <c r="N7" s="15"/>
      <c r="O7" s="35"/>
      <c r="P7" s="35"/>
      <c r="Q7" s="35"/>
      <c r="R7" s="35"/>
      <c r="S7" s="35" t="s">
        <v>9</v>
      </c>
      <c r="T7" s="35"/>
      <c r="U7" s="15"/>
      <c r="V7" s="19"/>
      <c r="X7" s="15"/>
      <c r="Y7" s="15"/>
      <c r="Z7" s="2"/>
      <c r="AA7" s="2"/>
      <c r="AB7" s="15"/>
      <c r="AC7" s="15"/>
      <c r="AD7" s="22"/>
      <c r="AE7" s="22"/>
      <c r="AF7" s="22"/>
      <c r="AG7" s="23"/>
      <c r="AH7" s="23"/>
      <c r="AI7" s="23"/>
      <c r="AJ7" s="14"/>
      <c r="AK7" s="22"/>
      <c r="AM7" s="15"/>
      <c r="AN7" s="15"/>
    </row>
    <row r="8" spans="1:40" ht="16.5" customHeight="1">
      <c r="A8" s="24"/>
      <c r="B8" s="35" t="s">
        <v>10</v>
      </c>
      <c r="C8" s="35"/>
      <c r="D8" s="35"/>
      <c r="E8" s="35"/>
      <c r="F8" s="35"/>
      <c r="G8" s="35"/>
      <c r="H8" s="15"/>
      <c r="I8" s="15"/>
      <c r="J8" s="15"/>
      <c r="K8" s="15"/>
      <c r="L8" s="15"/>
      <c r="M8" s="15"/>
      <c r="N8" s="15"/>
      <c r="O8" s="32"/>
      <c r="P8" s="32"/>
      <c r="Q8" s="32"/>
      <c r="R8" s="32"/>
      <c r="S8" s="32"/>
      <c r="T8" s="15"/>
      <c r="U8" s="15"/>
      <c r="V8" s="19"/>
      <c r="X8" s="15"/>
      <c r="Y8" s="20"/>
      <c r="Z8" s="2"/>
      <c r="AA8" s="2"/>
      <c r="AB8" s="15"/>
      <c r="AC8" s="36"/>
      <c r="AD8" s="22"/>
      <c r="AE8" s="22"/>
      <c r="AF8" s="22"/>
      <c r="AG8" s="23"/>
      <c r="AH8" s="23"/>
      <c r="AI8" s="23"/>
      <c r="AJ8" s="14"/>
      <c r="AK8" s="22"/>
      <c r="AM8" s="15"/>
      <c r="AN8" s="15"/>
    </row>
    <row r="9" spans="1:40" ht="16.5" customHeight="1">
      <c r="A9" s="24"/>
      <c r="B9" s="32"/>
      <c r="C9" s="3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2"/>
      <c r="P9" s="32"/>
      <c r="Q9" s="32"/>
      <c r="R9" s="32"/>
      <c r="S9" s="32"/>
      <c r="T9" s="15"/>
      <c r="U9" s="15"/>
      <c r="V9" s="19"/>
      <c r="X9" s="15"/>
      <c r="Y9" s="20"/>
      <c r="Z9" s="2"/>
      <c r="AA9" s="2"/>
      <c r="AB9" s="15"/>
      <c r="AC9" s="36"/>
      <c r="AD9" s="22"/>
      <c r="AE9" s="22"/>
      <c r="AF9" s="22"/>
      <c r="AG9" s="23"/>
      <c r="AH9" s="23"/>
      <c r="AI9" s="23"/>
      <c r="AJ9" s="14"/>
      <c r="AK9" s="22"/>
      <c r="AM9" s="15"/>
      <c r="AN9" s="15"/>
    </row>
    <row r="10" spans="1:40" ht="24" customHeight="1">
      <c r="A10" s="24"/>
      <c r="B10" s="15"/>
      <c r="C10" s="15"/>
      <c r="D10" s="37" t="s">
        <v>11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5"/>
      <c r="U10" s="15"/>
      <c r="V10" s="19"/>
      <c r="W10" s="15"/>
      <c r="X10" s="15"/>
      <c r="Y10" s="38" t="s">
        <v>12</v>
      </c>
      <c r="Z10" s="38"/>
      <c r="AA10" s="39"/>
      <c r="AB10" s="40" t="str">
        <f>'[1]Report_DPS'!$I$70*100</f>
        <v>0</v>
      </c>
      <c r="AC10" s="41" t="s">
        <v>13</v>
      </c>
      <c r="AD10" s="22"/>
      <c r="AE10" s="22"/>
      <c r="AF10" s="22"/>
      <c r="AG10" s="23"/>
      <c r="AH10" s="23"/>
      <c r="AI10" s="23"/>
      <c r="AJ10" s="14"/>
      <c r="AK10" s="22"/>
      <c r="AM10" s="15"/>
      <c r="AN10" s="15"/>
    </row>
    <row r="11" spans="1:40" ht="16.5" customHeight="1">
      <c r="A11" s="2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2" t="s">
        <v>14</v>
      </c>
      <c r="Z11" s="42"/>
      <c r="AA11" s="43"/>
      <c r="AB11" s="44" t="str">
        <f>'[2]Report_DPS'!$I$36*100</f>
        <v>0</v>
      </c>
      <c r="AC11" s="45" t="s">
        <v>13</v>
      </c>
      <c r="AD11" s="22"/>
      <c r="AE11" s="22"/>
      <c r="AF11" s="22"/>
      <c r="AG11" s="23"/>
      <c r="AH11" s="23"/>
      <c r="AI11" s="23"/>
      <c r="AJ11" s="14"/>
      <c r="AK11" s="22"/>
      <c r="AM11" s="15"/>
      <c r="AN11" s="15"/>
    </row>
    <row r="12" spans="1:42" ht="16.5" customHeight="1">
      <c r="A12" s="24"/>
      <c r="B12" s="15"/>
      <c r="C12" s="46" t="s">
        <v>15</v>
      </c>
      <c r="H12" s="4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2" t="s">
        <v>16</v>
      </c>
      <c r="Z12" s="42"/>
      <c r="AA12" s="43"/>
      <c r="AB12" s="44" t="str">
        <f>'[3]Report_DPS'!$I$34*100</f>
        <v>0</v>
      </c>
      <c r="AC12" s="45" t="s">
        <v>13</v>
      </c>
      <c r="AD12" s="48" t="s">
        <v>17</v>
      </c>
      <c r="AE12" s="49" t="str">
        <f>'[3]Form-1_AnticipatedVsActual_BI'!G41*100</f>
        <v>0</v>
      </c>
      <c r="AF12" s="50" t="s">
        <v>13</v>
      </c>
      <c r="AG12" s="23"/>
      <c r="AH12" s="23"/>
      <c r="AI12" s="23"/>
      <c r="AJ12" s="14"/>
      <c r="AK12" s="51" t="s">
        <v>18</v>
      </c>
      <c r="AL12" s="51" t="s">
        <v>19</v>
      </c>
      <c r="AM12" s="52" t="s">
        <v>20</v>
      </c>
      <c r="AN12" s="52" t="s">
        <v>21</v>
      </c>
      <c r="AO12" s="52" t="s">
        <v>22</v>
      </c>
      <c r="AP12" s="53" t="s">
        <v>23</v>
      </c>
    </row>
    <row r="13" spans="1:42" ht="16.5" customHeight="1">
      <c r="A13" s="54"/>
      <c r="B13" s="55"/>
      <c r="C13" s="56"/>
      <c r="D13" s="57"/>
      <c r="E13" s="57"/>
      <c r="F13" s="57"/>
      <c r="G13" s="57"/>
      <c r="H13" s="58"/>
      <c r="I13" s="59"/>
      <c r="J13" s="59"/>
      <c r="K13" s="59"/>
      <c r="L13" s="59"/>
      <c r="M13" s="60"/>
      <c r="N13" s="60"/>
      <c r="O13" s="60"/>
      <c r="P13" s="60"/>
      <c r="Q13" s="60"/>
      <c r="R13" s="60"/>
      <c r="S13" s="61" t="s">
        <v>24</v>
      </c>
      <c r="T13" s="61"/>
      <c r="U13" s="62"/>
      <c r="V13" s="63"/>
      <c r="W13" s="15"/>
      <c r="X13" s="15"/>
      <c r="Y13" s="42"/>
      <c r="Z13" s="42"/>
      <c r="AA13" s="43"/>
      <c r="AB13" s="44"/>
      <c r="AC13" s="45"/>
      <c r="AD13" s="48" t="s">
        <v>25</v>
      </c>
      <c r="AE13" s="49" t="str">
        <f>'[3]Form-1_AnticipatedVsActual_BI'!G44*100</f>
        <v>0</v>
      </c>
      <c r="AF13" s="50" t="s">
        <v>13</v>
      </c>
      <c r="AG13" s="23"/>
      <c r="AH13" s="23"/>
      <c r="AI13" s="23"/>
      <c r="AJ13" s="14"/>
      <c r="AK13" s="64">
        <v>1</v>
      </c>
      <c r="AL13" s="65" t="s">
        <v>26</v>
      </c>
      <c r="AM13" s="66" t="str">
        <f>IF('[3]Report_Actual_RTD'!C5="","",'[3]Report_Actual_RTD'!C5)</f>
        <v>0</v>
      </c>
      <c r="AN13" s="67"/>
      <c r="AO13" s="65" t="str">
        <f>'[3]Report_Actual_RTD'!E5</f>
        <v>0</v>
      </c>
      <c r="AP13" s="68"/>
    </row>
    <row r="14" spans="1:42" ht="16.5" customHeight="1">
      <c r="A14" s="54"/>
      <c r="B14" s="55"/>
      <c r="C14" s="56" t="s">
        <v>27</v>
      </c>
      <c r="D14" s="58"/>
      <c r="E14" s="58"/>
      <c r="F14" s="58"/>
      <c r="G14" s="58"/>
      <c r="H14" s="69" t="s">
        <v>28</v>
      </c>
      <c r="I14" s="69"/>
      <c r="J14" s="59"/>
      <c r="K14" s="59"/>
      <c r="L14" s="59"/>
      <c r="M14" s="60"/>
      <c r="N14" s="60"/>
      <c r="O14" s="60"/>
      <c r="P14" s="60"/>
      <c r="Q14" s="60"/>
      <c r="R14" s="60"/>
      <c r="S14" s="61" t="s">
        <v>29</v>
      </c>
      <c r="T14" s="61"/>
      <c r="U14" s="70">
        <v>1088</v>
      </c>
      <c r="V14" s="63"/>
      <c r="W14" s="15"/>
      <c r="X14" s="15"/>
      <c r="Y14" s="38" t="s">
        <v>30</v>
      </c>
      <c r="Z14" s="38"/>
      <c r="AA14" s="39"/>
      <c r="AB14" s="40" t="str">
        <f>'[3]Report_DPS (HPSLDC)'!N33*100</f>
        <v>0</v>
      </c>
      <c r="AC14" s="41" t="s">
        <v>13</v>
      </c>
      <c r="AD14" s="71" t="s">
        <v>31</v>
      </c>
      <c r="AE14" s="72" t="str">
        <f>'[3]Form-1_AnticipatedVsActual_BI'!G31*100</f>
        <v>0</v>
      </c>
      <c r="AF14" s="50" t="s">
        <v>13</v>
      </c>
      <c r="AG14" s="23"/>
      <c r="AH14" s="23"/>
      <c r="AI14" s="23"/>
      <c r="AJ14" s="14"/>
      <c r="AK14" s="73">
        <v>2</v>
      </c>
      <c r="AL14" s="74" t="s">
        <v>32</v>
      </c>
      <c r="AM14" s="75" t="str">
        <f>IF('[3]Report_Actual_RTD'!C6="","",'[3]Report_Actual_RTD'!C6)</f>
        <v>0</v>
      </c>
      <c r="AN14" s="76"/>
      <c r="AO14" s="65" t="str">
        <f>'[3]Report_Actual_RTD'!E6</f>
        <v>0</v>
      </c>
      <c r="AP14" s="77"/>
    </row>
    <row r="15" spans="1:48" ht="16.5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15"/>
      <c r="X15" s="15"/>
      <c r="Y15" s="38"/>
      <c r="Z15" s="38"/>
      <c r="AA15" s="39"/>
      <c r="AB15" s="40"/>
      <c r="AC15" s="41"/>
      <c r="AD15" s="81"/>
      <c r="AE15" s="82"/>
      <c r="AF15" s="83"/>
      <c r="AG15" s="23"/>
      <c r="AH15" s="23"/>
      <c r="AI15" s="23"/>
      <c r="AJ15" s="14"/>
      <c r="AK15" s="84">
        <v>3</v>
      </c>
      <c r="AL15" s="85" t="s">
        <v>33</v>
      </c>
      <c r="AM15" s="75" t="str">
        <f>IF('[3]Report_Actual_RTD'!C7="","",'[3]Report_Actual_RTD'!C7)</f>
        <v>0</v>
      </c>
      <c r="AN15" s="86"/>
      <c r="AO15" s="65" t="str">
        <f>'[3]Report_Actual_RTD'!E7</f>
        <v>0</v>
      </c>
      <c r="AP15" s="77"/>
      <c r="AV15" s="34" t="s">
        <v>34</v>
      </c>
    </row>
    <row r="16" spans="1:76" ht="18.75" customHeight="1">
      <c r="A16" s="87" t="s">
        <v>35</v>
      </c>
      <c r="B16" s="88" t="s">
        <v>36</v>
      </c>
      <c r="C16" s="88"/>
      <c r="D16" s="88"/>
      <c r="E16" s="88"/>
      <c r="F16" s="88"/>
      <c r="G16" s="88"/>
      <c r="H16" s="88"/>
      <c r="I16" s="88" t="s">
        <v>37</v>
      </c>
      <c r="J16" s="88" t="s">
        <v>38</v>
      </c>
      <c r="K16" s="88" t="s">
        <v>39</v>
      </c>
      <c r="L16" s="89" t="s">
        <v>40</v>
      </c>
      <c r="M16" s="89"/>
      <c r="N16" s="89"/>
      <c r="O16" s="89"/>
      <c r="P16" s="89"/>
      <c r="Q16" s="89"/>
      <c r="R16" s="89"/>
      <c r="S16" s="89"/>
      <c r="T16" s="88" t="s">
        <v>41</v>
      </c>
      <c r="U16" s="88" t="s">
        <v>42</v>
      </c>
      <c r="V16" s="90" t="s">
        <v>43</v>
      </c>
      <c r="W16" s="15"/>
      <c r="X16" s="15"/>
      <c r="Y16" s="91" t="s">
        <v>35</v>
      </c>
      <c r="Z16" s="92" t="s">
        <v>36</v>
      </c>
      <c r="AA16" s="92"/>
      <c r="AB16" s="92"/>
      <c r="AC16" s="92"/>
      <c r="AD16" s="93" t="s">
        <v>44</v>
      </c>
      <c r="AE16" s="94" t="s">
        <v>45</v>
      </c>
      <c r="AF16" s="94" t="s">
        <v>46</v>
      </c>
      <c r="AG16" s="95" t="s">
        <v>47</v>
      </c>
      <c r="AH16" s="95" t="s">
        <v>48</v>
      </c>
      <c r="AI16" s="95" t="s">
        <v>49</v>
      </c>
      <c r="AJ16" s="96" t="s">
        <v>50</v>
      </c>
      <c r="AK16" s="97">
        <v>4</v>
      </c>
      <c r="AL16" s="74" t="s">
        <v>51</v>
      </c>
      <c r="AM16" s="75" t="str">
        <f>IF('[3]Report_Actual_RTD'!C8="","",'[3]Report_Actual_RTD'!C8)</f>
        <v>0</v>
      </c>
      <c r="AN16" s="98" t="str">
        <f>IF(SUM(AM13:AM16)&gt;0,AVERAGE(AM13:AM16),"")</f>
        <v>0</v>
      </c>
      <c r="AO16" s="65" t="str">
        <f>'[3]Report_Actual_RTD'!E8</f>
        <v>0</v>
      </c>
      <c r="AP16" s="77" t="str">
        <f>IF(SUM(AO13:AO16)&gt;0,AVERAGE(AO13:AO16),0)</f>
        <v>0</v>
      </c>
      <c r="AV16" s="99" t="s">
        <v>52</v>
      </c>
      <c r="AW16" s="99" t="s">
        <v>35</v>
      </c>
      <c r="AY16" s="100" t="s">
        <v>53</v>
      </c>
      <c r="AZ16" s="100">
        <v>1</v>
      </c>
      <c r="BA16" s="100">
        <v>2</v>
      </c>
      <c r="BB16" s="100">
        <v>3</v>
      </c>
      <c r="BC16" s="100">
        <v>4</v>
      </c>
      <c r="BD16" s="100">
        <v>5</v>
      </c>
      <c r="BE16" s="100">
        <v>6</v>
      </c>
      <c r="BF16" s="100">
        <v>7</v>
      </c>
      <c r="BG16" s="100">
        <v>8</v>
      </c>
      <c r="BH16" s="100">
        <v>9</v>
      </c>
      <c r="BI16" s="100">
        <v>10</v>
      </c>
      <c r="BJ16" s="100">
        <v>11</v>
      </c>
      <c r="BK16" s="100">
        <v>12</v>
      </c>
      <c r="BL16" s="100">
        <v>13</v>
      </c>
      <c r="BM16" s="100">
        <v>14</v>
      </c>
      <c r="BN16" s="100">
        <v>15</v>
      </c>
      <c r="BO16" s="100">
        <v>16</v>
      </c>
      <c r="BP16" s="100">
        <v>17</v>
      </c>
      <c r="BQ16" s="100">
        <v>18</v>
      </c>
      <c r="BR16" s="100">
        <v>19</v>
      </c>
      <c r="BS16" s="100">
        <v>20</v>
      </c>
      <c r="BT16" s="100">
        <v>21</v>
      </c>
      <c r="BU16" s="100">
        <v>22</v>
      </c>
      <c r="BV16" s="100">
        <v>23</v>
      </c>
      <c r="BW16" s="100">
        <v>24</v>
      </c>
      <c r="BX16" s="100" t="s">
        <v>54</v>
      </c>
    </row>
    <row r="17" spans="1:76" ht="18.7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 t="s">
        <v>55</v>
      </c>
      <c r="M17" s="88" t="s">
        <v>56</v>
      </c>
      <c r="N17" s="88" t="s">
        <v>57</v>
      </c>
      <c r="O17" s="88" t="s">
        <v>58</v>
      </c>
      <c r="P17" s="88" t="s">
        <v>59</v>
      </c>
      <c r="Q17" s="88" t="s">
        <v>60</v>
      </c>
      <c r="R17" s="88" t="s">
        <v>61</v>
      </c>
      <c r="S17" s="88" t="s">
        <v>62</v>
      </c>
      <c r="T17" s="88"/>
      <c r="U17" s="88"/>
      <c r="V17" s="90"/>
      <c r="W17" s="15"/>
      <c r="X17" s="15"/>
      <c r="Y17" s="91"/>
      <c r="Z17" s="92"/>
      <c r="AA17" s="92"/>
      <c r="AB17" s="92"/>
      <c r="AC17" s="92"/>
      <c r="AD17" s="93"/>
      <c r="AE17" s="94"/>
      <c r="AF17" s="94"/>
      <c r="AG17" s="95"/>
      <c r="AH17" s="95"/>
      <c r="AI17" s="95"/>
      <c r="AJ17" s="96"/>
      <c r="AK17" s="97">
        <v>5</v>
      </c>
      <c r="AL17" s="74" t="s">
        <v>63</v>
      </c>
      <c r="AM17" s="75" t="str">
        <f>IF('[3]Report_Actual_RTD'!C9="","",'[3]Report_Actual_RTD'!C9)</f>
        <v>0</v>
      </c>
      <c r="AN17" s="98"/>
      <c r="AO17" s="65" t="str">
        <f>'[3]Report_Actual_RTD'!E9</f>
        <v>0</v>
      </c>
      <c r="AP17" s="77"/>
      <c r="AV17" s="99"/>
      <c r="AW17" s="99"/>
      <c r="AY17" s="100" t="s">
        <v>64</v>
      </c>
      <c r="AZ17" s="101" t="str">
        <f>'[3]Report_Daily Hrly Load Sheet '!D21</f>
        <v>0</v>
      </c>
      <c r="BA17" s="101" t="str">
        <f>'[3]Report_Daily Hrly Load Sheet '!E21</f>
        <v>0</v>
      </c>
      <c r="BB17" s="101" t="str">
        <f>'[3]Report_Daily Hrly Load Sheet '!F21</f>
        <v>0</v>
      </c>
      <c r="BC17" s="101" t="str">
        <f>'[3]Report_Daily Hrly Load Sheet '!G21</f>
        <v>0</v>
      </c>
      <c r="BD17" s="101" t="str">
        <f>'[3]Report_Daily Hrly Load Sheet '!H21</f>
        <v>0</v>
      </c>
      <c r="BE17" s="101" t="str">
        <f>'[3]Report_Daily Hrly Load Sheet '!I21</f>
        <v>0</v>
      </c>
      <c r="BF17" s="101" t="str">
        <f>'[3]Report_Daily Hrly Load Sheet '!J21</f>
        <v>0</v>
      </c>
      <c r="BG17" s="101" t="str">
        <f>'[3]Report_Daily Hrly Load Sheet '!K21</f>
        <v>0</v>
      </c>
      <c r="BH17" s="101" t="str">
        <f>'[3]Report_Daily Hrly Load Sheet '!L21</f>
        <v>0</v>
      </c>
      <c r="BI17" s="101" t="str">
        <f>'[3]Report_Daily Hrly Load Sheet '!M21</f>
        <v>0</v>
      </c>
      <c r="BJ17" s="101" t="str">
        <f>'[3]Report_Daily Hrly Load Sheet '!N21</f>
        <v>0</v>
      </c>
      <c r="BK17" s="101" t="str">
        <f>'[3]Report_Daily Hrly Load Sheet '!O21</f>
        <v>0</v>
      </c>
      <c r="BL17" s="101" t="str">
        <f>'[3]Report_Daily Hrly Load Sheet '!P21</f>
        <v>0</v>
      </c>
      <c r="BM17" s="101" t="str">
        <f>'[3]Report_Daily Hrly Load Sheet '!Q21</f>
        <v>0</v>
      </c>
      <c r="BN17" s="101" t="str">
        <f>'[3]Report_Daily Hrly Load Sheet '!R21</f>
        <v>0</v>
      </c>
      <c r="BO17" s="101" t="str">
        <f>'[3]Report_Daily Hrly Load Sheet '!S21</f>
        <v>0</v>
      </c>
      <c r="BP17" s="101" t="str">
        <f>'[3]Report_Daily Hrly Load Sheet '!T21</f>
        <v>0</v>
      </c>
      <c r="BQ17" s="101" t="str">
        <f>'[3]Report_Daily Hrly Load Sheet '!U21</f>
        <v>0</v>
      </c>
      <c r="BR17" s="101" t="str">
        <f>'[3]Report_Daily Hrly Load Sheet '!V21</f>
        <v>0</v>
      </c>
      <c r="BS17" s="101" t="str">
        <f>'[3]Report_Daily Hrly Load Sheet '!W21</f>
        <v>0</v>
      </c>
      <c r="BT17" s="101" t="str">
        <f>'[3]Report_Daily Hrly Load Sheet '!X21</f>
        <v>0</v>
      </c>
      <c r="BU17" s="101" t="str">
        <f>'[3]Report_Daily Hrly Load Sheet '!Y21</f>
        <v>0</v>
      </c>
      <c r="BV17" s="101" t="str">
        <f>'[3]Report_Daily Hrly Load Sheet '!Z21</f>
        <v>0</v>
      </c>
      <c r="BW17" s="101" t="str">
        <f>'[3]Report_Daily Hrly Load Sheet '!AA21</f>
        <v>0</v>
      </c>
      <c r="BX17" s="101" t="str">
        <f>'[3]Report_Daily Hrly Load Sheet '!AB21</f>
        <v>0</v>
      </c>
    </row>
    <row r="18" spans="1:76" ht="18.7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90"/>
      <c r="W18" s="15"/>
      <c r="X18" s="15"/>
      <c r="Y18" s="91"/>
      <c r="Z18" s="92"/>
      <c r="AA18" s="92"/>
      <c r="AB18" s="92"/>
      <c r="AC18" s="92"/>
      <c r="AD18" s="93"/>
      <c r="AE18" s="94"/>
      <c r="AF18" s="94"/>
      <c r="AG18" s="95"/>
      <c r="AH18" s="95"/>
      <c r="AI18" s="95"/>
      <c r="AJ18" s="96"/>
      <c r="AK18" s="97">
        <v>6</v>
      </c>
      <c r="AL18" s="74" t="s">
        <v>65</v>
      </c>
      <c r="AM18" s="75" t="str">
        <f>IF('[3]Report_Actual_RTD'!C10="","",'[3]Report_Actual_RTD'!C10)</f>
        <v>0</v>
      </c>
      <c r="AN18" s="98"/>
      <c r="AO18" s="65" t="str">
        <f>'[3]Report_Actual_RTD'!E10</f>
        <v>0</v>
      </c>
      <c r="AP18" s="77"/>
      <c r="AV18" s="99"/>
      <c r="AW18" s="99"/>
      <c r="AY18" s="100" t="s">
        <v>31</v>
      </c>
      <c r="AZ18" s="101" t="str">
        <f>'[3]Report_Daily Hrly Load Sheet '!D36</f>
        <v>0</v>
      </c>
      <c r="BA18" s="101" t="str">
        <f>'[3]Report_Daily Hrly Load Sheet '!E36</f>
        <v>0</v>
      </c>
      <c r="BB18" s="101" t="str">
        <f>'[3]Report_Daily Hrly Load Sheet '!F36</f>
        <v>0</v>
      </c>
      <c r="BC18" s="101" t="str">
        <f>'[3]Report_Daily Hrly Load Sheet '!G36</f>
        <v>0</v>
      </c>
      <c r="BD18" s="101" t="str">
        <f>'[3]Report_Daily Hrly Load Sheet '!H36</f>
        <v>0</v>
      </c>
      <c r="BE18" s="101" t="str">
        <f>'[3]Report_Daily Hrly Load Sheet '!I36</f>
        <v>0</v>
      </c>
      <c r="BF18" s="101" t="str">
        <f>'[3]Report_Daily Hrly Load Sheet '!J36</f>
        <v>0</v>
      </c>
      <c r="BG18" s="101" t="str">
        <f>'[3]Report_Daily Hrly Load Sheet '!K36</f>
        <v>0</v>
      </c>
      <c r="BH18" s="101" t="str">
        <f>'[3]Report_Daily Hrly Load Sheet '!L36</f>
        <v>0</v>
      </c>
      <c r="BI18" s="101" t="str">
        <f>'[3]Report_Daily Hrly Load Sheet '!M36</f>
        <v>0</v>
      </c>
      <c r="BJ18" s="101" t="str">
        <f>'[3]Report_Daily Hrly Load Sheet '!N36</f>
        <v>0</v>
      </c>
      <c r="BK18" s="101" t="str">
        <f>'[3]Report_Daily Hrly Load Sheet '!O36</f>
        <v>0</v>
      </c>
      <c r="BL18" s="101" t="str">
        <f>'[3]Report_Daily Hrly Load Sheet '!P36</f>
        <v>0</v>
      </c>
      <c r="BM18" s="101" t="str">
        <f>'[3]Report_Daily Hrly Load Sheet '!Q36</f>
        <v>0</v>
      </c>
      <c r="BN18" s="101" t="str">
        <f>'[3]Report_Daily Hrly Load Sheet '!R36</f>
        <v>0</v>
      </c>
      <c r="BO18" s="101" t="str">
        <f>'[3]Report_Daily Hrly Load Sheet '!S36</f>
        <v>0</v>
      </c>
      <c r="BP18" s="101" t="str">
        <f>'[3]Report_Daily Hrly Load Sheet '!T36</f>
        <v>0</v>
      </c>
      <c r="BQ18" s="101" t="str">
        <f>'[3]Report_Daily Hrly Load Sheet '!U36</f>
        <v>0</v>
      </c>
      <c r="BR18" s="101" t="str">
        <f>'[3]Report_Daily Hrly Load Sheet '!V36</f>
        <v>0</v>
      </c>
      <c r="BS18" s="101" t="str">
        <f>'[3]Report_Daily Hrly Load Sheet '!W36</f>
        <v>0</v>
      </c>
      <c r="BT18" s="101" t="str">
        <f>'[3]Report_Daily Hrly Load Sheet '!X36</f>
        <v>0</v>
      </c>
      <c r="BU18" s="101" t="str">
        <f>'[3]Report_Daily Hrly Load Sheet '!Y36</f>
        <v>0</v>
      </c>
      <c r="BV18" s="101" t="str">
        <f>'[3]Report_Daily Hrly Load Sheet '!Z36</f>
        <v>0</v>
      </c>
      <c r="BW18" s="101" t="str">
        <f>'[3]Report_Daily Hrly Load Sheet '!AA36</f>
        <v>0</v>
      </c>
      <c r="BX18" s="101" t="str">
        <f>'[3]Report_Daily Hrly Load Sheet '!AB36</f>
        <v>0</v>
      </c>
    </row>
    <row r="19" spans="1:76" ht="18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90"/>
      <c r="W19" s="15"/>
      <c r="X19" s="15"/>
      <c r="Y19" s="91"/>
      <c r="Z19" s="92"/>
      <c r="AA19" s="92"/>
      <c r="AB19" s="92"/>
      <c r="AC19" s="92"/>
      <c r="AD19" s="93"/>
      <c r="AE19" s="94"/>
      <c r="AF19" s="94"/>
      <c r="AG19" s="95"/>
      <c r="AH19" s="95"/>
      <c r="AI19" s="95"/>
      <c r="AJ19" s="96"/>
      <c r="AK19" s="97">
        <v>7</v>
      </c>
      <c r="AL19" s="74" t="s">
        <v>66</v>
      </c>
      <c r="AM19" s="75" t="str">
        <f>IF('[3]Report_Actual_RTD'!C11="","",'[3]Report_Actual_RTD'!C11)</f>
        <v>0</v>
      </c>
      <c r="AN19" s="98"/>
      <c r="AO19" s="65" t="str">
        <f>'[3]Report_Actual_RTD'!E11</f>
        <v>0</v>
      </c>
      <c r="AP19" s="77"/>
      <c r="AV19" s="99"/>
      <c r="AW19" s="99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</row>
    <row r="20" spans="1:49" ht="18.7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90"/>
      <c r="W20" s="15"/>
      <c r="X20" s="15"/>
      <c r="Y20" s="91"/>
      <c r="Z20" s="92"/>
      <c r="AA20" s="92"/>
      <c r="AB20" s="92"/>
      <c r="AC20" s="92"/>
      <c r="AD20" s="93"/>
      <c r="AE20" s="94"/>
      <c r="AF20" s="94"/>
      <c r="AG20" s="95"/>
      <c r="AH20" s="95"/>
      <c r="AI20" s="95"/>
      <c r="AJ20" s="96"/>
      <c r="AK20" s="97">
        <v>8</v>
      </c>
      <c r="AL20" s="74" t="s">
        <v>67</v>
      </c>
      <c r="AM20" s="75" t="str">
        <f>IF('[3]Report_Actual_RTD'!C12="","",'[3]Report_Actual_RTD'!C12)</f>
        <v>0</v>
      </c>
      <c r="AN20" s="98" t="str">
        <f>IF(SUM(AM17:AM20)&gt;0,AVERAGE(AM17:AM20),"")</f>
        <v>0</v>
      </c>
      <c r="AO20" s="65" t="str">
        <f>'[3]Report_Actual_RTD'!E12</f>
        <v>0</v>
      </c>
      <c r="AP20" s="77" t="str">
        <f>IF(SUM(AO17:AO20)&gt;0,AVERAGE(AO17:AO20),0)</f>
        <v>0</v>
      </c>
      <c r="AV20" s="99"/>
      <c r="AW20" s="99"/>
    </row>
    <row r="21" spans="1:49" ht="18.75" customHeight="1">
      <c r="A21" s="87"/>
      <c r="B21" s="102" t="s">
        <v>68</v>
      </c>
      <c r="C21" s="102" t="s">
        <v>52</v>
      </c>
      <c r="D21" s="88" t="s">
        <v>69</v>
      </c>
      <c r="E21" s="88" t="s">
        <v>17</v>
      </c>
      <c r="F21" s="88" t="s">
        <v>70</v>
      </c>
      <c r="G21" s="88" t="s">
        <v>71</v>
      </c>
      <c r="H21" s="88" t="s">
        <v>54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0"/>
      <c r="W21" s="15"/>
      <c r="X21" s="15"/>
      <c r="Y21" s="91"/>
      <c r="Z21" s="99" t="s">
        <v>72</v>
      </c>
      <c r="AA21" s="99" t="s">
        <v>52</v>
      </c>
      <c r="AB21" s="99" t="s">
        <v>69</v>
      </c>
      <c r="AC21" s="103" t="s">
        <v>54</v>
      </c>
      <c r="AD21" s="93"/>
      <c r="AE21" s="94"/>
      <c r="AF21" s="94"/>
      <c r="AG21" s="95"/>
      <c r="AH21" s="95"/>
      <c r="AI21" s="95"/>
      <c r="AJ21" s="96"/>
      <c r="AK21" s="97">
        <v>9</v>
      </c>
      <c r="AL21" s="85" t="s">
        <v>73</v>
      </c>
      <c r="AM21" s="75" t="str">
        <f>IF('[3]Report_Actual_RTD'!C13="","",'[3]Report_Actual_RTD'!C13)</f>
        <v>0</v>
      </c>
      <c r="AN21" s="75"/>
      <c r="AO21" s="65" t="str">
        <f>'[3]Report_Actual_RTD'!E13</f>
        <v>0</v>
      </c>
      <c r="AP21" s="77"/>
      <c r="AV21" s="99"/>
      <c r="AW21" s="99"/>
    </row>
    <row r="22" spans="1:49" ht="102" customHeight="1">
      <c r="A22" s="87"/>
      <c r="B22" s="102"/>
      <c r="C22" s="102"/>
      <c r="D22" s="88"/>
      <c r="E22" s="88"/>
      <c r="F22" s="88"/>
      <c r="G22" s="88"/>
      <c r="H22" s="88"/>
      <c r="I22" s="88"/>
      <c r="J22" s="61" t="s">
        <v>74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90"/>
      <c r="W22" s="15"/>
      <c r="X22" s="15"/>
      <c r="Y22" s="91"/>
      <c r="Z22" s="99"/>
      <c r="AA22" s="99"/>
      <c r="AB22" s="99"/>
      <c r="AC22" s="103"/>
      <c r="AD22" s="93"/>
      <c r="AE22" s="94"/>
      <c r="AF22" s="94"/>
      <c r="AG22" s="95"/>
      <c r="AH22" s="95"/>
      <c r="AI22" s="95"/>
      <c r="AJ22" s="96"/>
      <c r="AK22" s="97">
        <v>10</v>
      </c>
      <c r="AL22" s="74" t="s">
        <v>75</v>
      </c>
      <c r="AM22" s="75" t="str">
        <f>IF('[3]Report_Actual_RTD'!C14="","",'[3]Report_Actual_RTD'!C14)</f>
        <v>0</v>
      </c>
      <c r="AN22" s="98"/>
      <c r="AO22" s="65" t="str">
        <f>'[3]Report_Actual_RTD'!E14</f>
        <v>0</v>
      </c>
      <c r="AP22" s="77"/>
      <c r="AV22" s="99"/>
      <c r="AW22" s="99"/>
    </row>
    <row r="23" spans="1:49" ht="23.45" customHeight="1">
      <c r="A23" s="87"/>
      <c r="B23" s="102"/>
      <c r="C23" s="102"/>
      <c r="D23" s="88"/>
      <c r="E23" s="88"/>
      <c r="F23" s="88"/>
      <c r="G23" s="88"/>
      <c r="H23" s="88"/>
      <c r="I23" s="104"/>
      <c r="J23" s="89" t="s">
        <v>76</v>
      </c>
      <c r="K23" s="89" t="s">
        <v>77</v>
      </c>
      <c r="L23" s="89" t="s">
        <v>78</v>
      </c>
      <c r="M23" s="89" t="s">
        <v>79</v>
      </c>
      <c r="N23" s="89" t="s">
        <v>80</v>
      </c>
      <c r="O23" s="89" t="s">
        <v>81</v>
      </c>
      <c r="P23" s="89" t="s">
        <v>82</v>
      </c>
      <c r="Q23" s="89" t="s">
        <v>83</v>
      </c>
      <c r="R23" s="89" t="s">
        <v>84</v>
      </c>
      <c r="S23" s="89" t="s">
        <v>85</v>
      </c>
      <c r="T23" s="89" t="s">
        <v>86</v>
      </c>
      <c r="U23" s="89" t="s">
        <v>87</v>
      </c>
      <c r="V23" s="105" t="s">
        <v>88</v>
      </c>
      <c r="W23" s="15"/>
      <c r="X23" s="15"/>
      <c r="Y23" s="91"/>
      <c r="Z23" s="99"/>
      <c r="AA23" s="99"/>
      <c r="AB23" s="99"/>
      <c r="AC23" s="99"/>
      <c r="AD23" s="106" t="s">
        <v>76</v>
      </c>
      <c r="AE23" s="107"/>
      <c r="AF23" s="107"/>
      <c r="AG23" s="108"/>
      <c r="AH23" s="108"/>
      <c r="AI23" s="108"/>
      <c r="AJ23" s="109" t="s">
        <v>78</v>
      </c>
      <c r="AK23" s="97">
        <v>11</v>
      </c>
      <c r="AL23" s="74" t="s">
        <v>89</v>
      </c>
      <c r="AM23" s="75" t="str">
        <f>IF('[3]Report_Actual_RTD'!C15="","",'[3]Report_Actual_RTD'!C15)</f>
        <v>0</v>
      </c>
      <c r="AN23" s="98"/>
      <c r="AO23" s="65" t="str">
        <f>'[3]Report_Actual_RTD'!E15</f>
        <v>0</v>
      </c>
      <c r="AP23" s="77"/>
      <c r="AV23" s="99"/>
      <c r="AW23" s="99"/>
    </row>
    <row r="24" spans="1:49" ht="18" customHeight="1">
      <c r="A24" s="110">
        <v>1</v>
      </c>
      <c r="B24" s="61">
        <v>2</v>
      </c>
      <c r="C24" s="110">
        <v>3</v>
      </c>
      <c r="D24" s="61">
        <v>4</v>
      </c>
      <c r="E24" s="110">
        <v>5</v>
      </c>
      <c r="F24" s="61">
        <v>6</v>
      </c>
      <c r="G24" s="111"/>
      <c r="H24" s="110">
        <v>7</v>
      </c>
      <c r="I24" s="61">
        <v>8</v>
      </c>
      <c r="J24" s="110">
        <v>9</v>
      </c>
      <c r="K24" s="61">
        <v>10</v>
      </c>
      <c r="L24" s="110">
        <v>11</v>
      </c>
      <c r="M24" s="61">
        <v>12</v>
      </c>
      <c r="N24" s="110">
        <v>13</v>
      </c>
      <c r="O24" s="61">
        <v>14</v>
      </c>
      <c r="P24" s="110">
        <v>15</v>
      </c>
      <c r="Q24" s="61">
        <v>16</v>
      </c>
      <c r="R24" s="110">
        <v>17</v>
      </c>
      <c r="S24" s="61">
        <v>18</v>
      </c>
      <c r="T24" s="110">
        <v>19</v>
      </c>
      <c r="U24" s="61">
        <v>20</v>
      </c>
      <c r="V24" s="110">
        <v>21</v>
      </c>
      <c r="W24" s="15"/>
      <c r="X24" s="15"/>
      <c r="Y24" s="100">
        <v>1</v>
      </c>
      <c r="Z24" s="112">
        <v>2</v>
      </c>
      <c r="AA24" s="112">
        <v>3</v>
      </c>
      <c r="AB24" s="112">
        <v>4</v>
      </c>
      <c r="AC24" s="113">
        <v>5</v>
      </c>
      <c r="AD24" s="114">
        <v>6</v>
      </c>
      <c r="AE24" s="115">
        <v>7</v>
      </c>
      <c r="AF24" s="115">
        <v>8</v>
      </c>
      <c r="AG24" s="116">
        <v>7</v>
      </c>
      <c r="AH24" s="116">
        <v>8</v>
      </c>
      <c r="AI24" s="115">
        <v>9</v>
      </c>
      <c r="AJ24" s="116">
        <v>10</v>
      </c>
      <c r="AK24" s="117">
        <v>12</v>
      </c>
      <c r="AL24" s="98" t="s">
        <v>90</v>
      </c>
      <c r="AM24" s="75" t="str">
        <f>IF('[3]Report_Actual_RTD'!C16="","",'[3]Report_Actual_RTD'!C16)</f>
        <v>0</v>
      </c>
      <c r="AN24" s="118" t="str">
        <f>IF(SUM(AM21:AM24)&gt;0,AVERAGE(AM21:AM24),"")</f>
        <v>0</v>
      </c>
      <c r="AO24" s="65" t="str">
        <f>'[3]Report_Actual_RTD'!E16</f>
        <v>0</v>
      </c>
      <c r="AP24" s="77" t="str">
        <f>IF(SUM(AO21:AO24)&gt;0,AVERAGE(AO21:AO24),0)</f>
        <v>0</v>
      </c>
      <c r="AV24" s="119"/>
      <c r="AW24" s="120"/>
    </row>
    <row r="25" spans="1:49" ht="18" customHeight="1">
      <c r="A25" s="121">
        <v>1</v>
      </c>
      <c r="B25" s="122">
        <v>736.67</v>
      </c>
      <c r="C25" s="122">
        <v>60.06</v>
      </c>
      <c r="D25" s="122">
        <v>258.33</v>
      </c>
      <c r="E25" s="122">
        <v>50</v>
      </c>
      <c r="F25" s="122">
        <v>81</v>
      </c>
      <c r="G25" s="122">
        <v>198</v>
      </c>
      <c r="H25" s="122">
        <v>1384.05</v>
      </c>
      <c r="I25" s="123">
        <v>-210.61</v>
      </c>
      <c r="J25" s="123">
        <v>1173.44</v>
      </c>
      <c r="K25" s="123">
        <v>0</v>
      </c>
      <c r="L25" s="123">
        <v>0</v>
      </c>
      <c r="M25" s="124">
        <v>0</v>
      </c>
      <c r="N25" s="123">
        <v>0</v>
      </c>
      <c r="O25" s="124">
        <v>0</v>
      </c>
      <c r="P25" s="123">
        <v>0</v>
      </c>
      <c r="Q25" s="124">
        <v>0</v>
      </c>
      <c r="R25" s="124">
        <v>0</v>
      </c>
      <c r="S25" s="124">
        <v>0</v>
      </c>
      <c r="T25" s="123">
        <v>0</v>
      </c>
      <c r="U25" s="1">
        <v>0</v>
      </c>
      <c r="V25" s="125">
        <v>1173.44</v>
      </c>
      <c r="W25" s="15"/>
      <c r="X25" s="21"/>
      <c r="Y25" s="100">
        <v>1</v>
      </c>
      <c r="Z25" s="112" t="str">
        <f>'[3]Report_Daily Hrly Load Sheet '!D40</f>
        <v>0</v>
      </c>
      <c r="AA25" s="112" t="str">
        <f>'[3]Report_Daily Hrly Load Sheet '!D20</f>
        <v>0</v>
      </c>
      <c r="AB25" s="112" t="str">
        <f>'[3]convertor2 (2)'!E4</f>
        <v>0</v>
      </c>
      <c r="AC25" s="113" t="str">
        <f>Z25+AA25+AB25</f>
        <v>0</v>
      </c>
      <c r="AD25" s="113" t="str">
        <f>AP16</f>
        <v>0</v>
      </c>
      <c r="AE25" s="126" t="str">
        <f>MAX(AO13:AO16)</f>
        <v>0</v>
      </c>
      <c r="AF25" s="126" t="str">
        <f>MIN(AO13:AO16)</f>
        <v>0</v>
      </c>
      <c r="AG25" s="127" t="str">
        <f>IF(AE25=MAX($AE$25:$AE$48),MAX($AE$25:$AE$48),IF(AF25=MIN($AF$25:$AF$48),MIN($AF$25:$AF$48),AD25))</f>
        <v>0</v>
      </c>
      <c r="AH25" s="127" t="str">
        <f>AG25</f>
        <v>0</v>
      </c>
      <c r="AI25" s="127" t="str">
        <f>IF(AH25=$AM$110,$AM$110,IF(AH25=$AM$111,$AM$111,AH25*($AO$109/$AH$50)))</f>
        <v>0</v>
      </c>
      <c r="AJ25" s="128" t="str">
        <f>'[3]Report_Daily Hrly Load Sheet '!$D$82</f>
        <v>0</v>
      </c>
      <c r="AK25" s="129">
        <v>13</v>
      </c>
      <c r="AL25" s="74" t="s">
        <v>91</v>
      </c>
      <c r="AM25" s="75" t="str">
        <f>IF('[3]Report_Actual_RTD'!C17="","",'[3]Report_Actual_RTD'!C17)</f>
        <v>0</v>
      </c>
      <c r="AN25" s="76"/>
      <c r="AO25" s="65" t="str">
        <f>'[3]Report_Actual_RTD'!E17</f>
        <v>0</v>
      </c>
      <c r="AP25" s="77"/>
      <c r="AV25" s="130" t="str">
        <f>AA25</f>
        <v>0</v>
      </c>
      <c r="AW25" s="120">
        <v>1</v>
      </c>
    </row>
    <row r="26" spans="1:49" ht="18" customHeight="1">
      <c r="A26" s="121">
        <v>2</v>
      </c>
      <c r="B26" s="122">
        <v>608.78</v>
      </c>
      <c r="C26" s="122">
        <v>59.81</v>
      </c>
      <c r="D26" s="122">
        <v>252.77</v>
      </c>
      <c r="E26" s="122">
        <v>50</v>
      </c>
      <c r="F26" s="122">
        <v>0.5</v>
      </c>
      <c r="G26" s="122">
        <v>198</v>
      </c>
      <c r="H26" s="122">
        <v>1169.86</v>
      </c>
      <c r="I26" s="123">
        <v>-17.18</v>
      </c>
      <c r="J26" s="123">
        <v>1152.68</v>
      </c>
      <c r="K26" s="123">
        <v>0</v>
      </c>
      <c r="L26" s="123">
        <v>0</v>
      </c>
      <c r="M26" s="124">
        <v>0</v>
      </c>
      <c r="N26" s="123">
        <v>0</v>
      </c>
      <c r="O26" s="124">
        <v>0</v>
      </c>
      <c r="P26" s="123">
        <v>0</v>
      </c>
      <c r="Q26" s="124">
        <v>0</v>
      </c>
      <c r="R26" s="124">
        <v>0</v>
      </c>
      <c r="S26" s="124">
        <v>0</v>
      </c>
      <c r="T26" s="123">
        <v>0</v>
      </c>
      <c r="U26" s="1">
        <v>0</v>
      </c>
      <c r="V26" s="125">
        <v>1152.68</v>
      </c>
      <c r="W26" s="15"/>
      <c r="X26" s="131"/>
      <c r="Y26" s="100">
        <v>2</v>
      </c>
      <c r="Z26" s="112" t="str">
        <f>'[3]Report_Daily Hrly Load Sheet '!E40</f>
        <v>0</v>
      </c>
      <c r="AA26" s="112" t="str">
        <f>'[3]Report_Daily Hrly Load Sheet '!E20</f>
        <v>0</v>
      </c>
      <c r="AB26" s="112" t="str">
        <f>'[3]convertor2 (2)'!E5</f>
        <v>0</v>
      </c>
      <c r="AC26" s="113" t="str">
        <f>Z26+AA26+AB26</f>
        <v>0</v>
      </c>
      <c r="AD26" s="113" t="str">
        <f>AP20</f>
        <v>0</v>
      </c>
      <c r="AE26" s="126" t="str">
        <f>MAX(AO17:AO20)</f>
        <v>0</v>
      </c>
      <c r="AF26" s="126" t="str">
        <f>MIN(AO17:AO20)</f>
        <v>0</v>
      </c>
      <c r="AG26" s="127" t="str">
        <f>IF(AE26=MAX($AE$25:$AE$48),MAX($AE$25:$AE$48),IF(AF26=MIN($AF$25:$AF$48),MIN($AF$25:$AF$48),AD26))</f>
        <v>0</v>
      </c>
      <c r="AH26" s="127" t="str">
        <f>AG26</f>
        <v>0</v>
      </c>
      <c r="AI26" s="127" t="str">
        <f>IF(AH26=$AM$110,$AM$110,IF(AH26=$AM$111,$AM$111,AH26*($AO$109/$AH$50)))</f>
        <v>0</v>
      </c>
      <c r="AJ26" s="132" t="str">
        <f>'[3]Report_Daily Hrly Load Sheet '!$E$82</f>
        <v>0</v>
      </c>
      <c r="AK26" s="129">
        <v>14</v>
      </c>
      <c r="AL26" s="74" t="s">
        <v>92</v>
      </c>
      <c r="AM26" s="75" t="str">
        <f>IF('[3]Report_Actual_RTD'!C18="","",'[3]Report_Actual_RTD'!C18)</f>
        <v>0</v>
      </c>
      <c r="AN26" s="76"/>
      <c r="AO26" s="65" t="str">
        <f>'[3]Report_Actual_RTD'!E18</f>
        <v>0</v>
      </c>
      <c r="AP26" s="77"/>
      <c r="AV26" s="130" t="str">
        <f>AA26</f>
        <v>0</v>
      </c>
      <c r="AW26" s="120">
        <v>2</v>
      </c>
    </row>
    <row r="27" spans="1:49" s="135" customFormat="1" ht="18" customHeight="1">
      <c r="A27" s="121">
        <v>3</v>
      </c>
      <c r="B27" s="122">
        <v>608.17</v>
      </c>
      <c r="C27" s="122">
        <v>43.86</v>
      </c>
      <c r="D27" s="122">
        <v>161.26</v>
      </c>
      <c r="E27" s="122">
        <v>50</v>
      </c>
      <c r="F27" s="122">
        <v>0</v>
      </c>
      <c r="G27" s="122">
        <v>198</v>
      </c>
      <c r="H27" s="122">
        <v>1061.3</v>
      </c>
      <c r="I27" s="123">
        <v>64.88</v>
      </c>
      <c r="J27" s="123">
        <v>1126.17</v>
      </c>
      <c r="K27" s="123">
        <v>0</v>
      </c>
      <c r="L27" s="123">
        <v>0</v>
      </c>
      <c r="M27" s="124">
        <v>0</v>
      </c>
      <c r="N27" s="123">
        <v>0</v>
      </c>
      <c r="O27" s="124">
        <v>0</v>
      </c>
      <c r="P27" s="123">
        <v>0</v>
      </c>
      <c r="Q27" s="124">
        <v>0</v>
      </c>
      <c r="R27" s="124">
        <v>0</v>
      </c>
      <c r="S27" s="124">
        <v>0</v>
      </c>
      <c r="T27" s="123">
        <v>0</v>
      </c>
      <c r="U27" s="135">
        <v>0</v>
      </c>
      <c r="V27" s="125">
        <v>1126.17</v>
      </c>
      <c r="W27" s="133"/>
      <c r="X27" s="131"/>
      <c r="Y27" s="134">
        <v>3</v>
      </c>
      <c r="Z27" s="112" t="str">
        <f>'[3]Report_Daily Hrly Load Sheet '!F40</f>
        <v>0</v>
      </c>
      <c r="AA27" s="112" t="str">
        <f>'[3]Report_Daily Hrly Load Sheet '!F20</f>
        <v>0</v>
      </c>
      <c r="AB27" s="112" t="str">
        <f>'[3]convertor2 (2)'!E6</f>
        <v>0</v>
      </c>
      <c r="AC27" s="113" t="str">
        <f>Z27+AA27+AB27</f>
        <v>0</v>
      </c>
      <c r="AD27" s="113" t="str">
        <f>AP24</f>
        <v>0</v>
      </c>
      <c r="AE27" s="126" t="str">
        <f>MAX(AO21:AO24)</f>
        <v>0</v>
      </c>
      <c r="AF27" s="126" t="str">
        <f>MIN(AO21:AO24)</f>
        <v>0</v>
      </c>
      <c r="AG27" s="127" t="str">
        <f>IF(AE27=MAX($AE$25:$AE$48),MAX($AE$25:$AE$48),IF(AF27=MIN($AF$25:$AF$48),MIN($AF$25:$AF$48),AD27))</f>
        <v>0</v>
      </c>
      <c r="AH27" s="127" t="str">
        <f>AG27</f>
        <v>0</v>
      </c>
      <c r="AI27" s="127" t="str">
        <f>IF(AH27=$AM$110,$AM$110,IF(AH27=$AM$111,$AM$111,AH27*($AO$109/$AH$50)))</f>
        <v>0</v>
      </c>
      <c r="AJ27" s="132" t="str">
        <f>'[3]Report_Daily Hrly Load Sheet '!$F$82</f>
        <v>0</v>
      </c>
      <c r="AK27" s="129">
        <v>15</v>
      </c>
      <c r="AL27" s="74" t="s">
        <v>93</v>
      </c>
      <c r="AM27" s="75" t="str">
        <f>IF('[3]Report_Actual_RTD'!C19="","",'[3]Report_Actual_RTD'!C19)</f>
        <v>0</v>
      </c>
      <c r="AN27" s="76"/>
      <c r="AO27" s="65" t="str">
        <f>'[3]Report_Actual_RTD'!E19</f>
        <v>0</v>
      </c>
      <c r="AP27" s="77"/>
      <c r="AV27" s="136" t="str">
        <f>AA27</f>
        <v>0</v>
      </c>
      <c r="AW27" s="137">
        <v>3</v>
      </c>
    </row>
    <row r="28" spans="1:49" s="34" customFormat="1" ht="18" customHeight="1">
      <c r="A28" s="121">
        <v>4</v>
      </c>
      <c r="B28" s="122">
        <v>599.19</v>
      </c>
      <c r="C28" s="122">
        <v>42.87</v>
      </c>
      <c r="D28" s="122">
        <v>60.66</v>
      </c>
      <c r="E28" s="122">
        <v>50</v>
      </c>
      <c r="F28" s="122">
        <v>0</v>
      </c>
      <c r="G28" s="122">
        <v>198</v>
      </c>
      <c r="H28" s="122">
        <v>950.72</v>
      </c>
      <c r="I28" s="123">
        <v>137.28</v>
      </c>
      <c r="J28" s="123">
        <v>1088</v>
      </c>
      <c r="K28" s="123">
        <v>0</v>
      </c>
      <c r="L28" s="123">
        <v>0</v>
      </c>
      <c r="M28" s="124">
        <v>0</v>
      </c>
      <c r="N28" s="123">
        <v>0</v>
      </c>
      <c r="O28" s="124">
        <v>0</v>
      </c>
      <c r="P28" s="123">
        <v>0</v>
      </c>
      <c r="Q28" s="124">
        <v>0</v>
      </c>
      <c r="R28" s="124">
        <v>0</v>
      </c>
      <c r="S28" s="124">
        <v>0</v>
      </c>
      <c r="T28" s="123">
        <v>0</v>
      </c>
      <c r="U28" s="34">
        <v>0</v>
      </c>
      <c r="V28" s="125">
        <v>1088</v>
      </c>
      <c r="W28" s="10"/>
      <c r="X28" s="131"/>
      <c r="Y28" s="138">
        <v>4</v>
      </c>
      <c r="Z28" s="112" t="str">
        <f>'[3]Report_Daily Hrly Load Sheet '!G40</f>
        <v>0</v>
      </c>
      <c r="AA28" s="112" t="str">
        <f>'[3]Report_Daily Hrly Load Sheet '!G20</f>
        <v>0</v>
      </c>
      <c r="AB28" s="112" t="str">
        <f>'[3]convertor2 (2)'!E7</f>
        <v>0</v>
      </c>
      <c r="AC28" s="113" t="str">
        <f>Z28+AA28+AB28</f>
        <v>0</v>
      </c>
      <c r="AD28" s="113" t="str">
        <f>AP28</f>
        <v>0</v>
      </c>
      <c r="AE28" s="126" t="str">
        <f>MAX(AO25:AO28)</f>
        <v>0</v>
      </c>
      <c r="AF28" s="126" t="str">
        <f>MIN(AO25:AO28)</f>
        <v>0</v>
      </c>
      <c r="AG28" s="127" t="str">
        <f>IF(AE28=MAX($AE$25:$AE$48),MAX($AE$25:$AE$48),IF(AF28=MIN($AF$25:$AF$48),MIN($AF$25:$AF$48),AD28))</f>
        <v>0</v>
      </c>
      <c r="AH28" s="127" t="str">
        <f>AG28</f>
        <v>0</v>
      </c>
      <c r="AI28" s="127" t="str">
        <f>IF(AH28=$AM$110,$AM$110,IF(AH28=$AM$111,$AM$111,AH28*($AO$109/$AH$50)))</f>
        <v>0</v>
      </c>
      <c r="AJ28" s="132" t="str">
        <f>'[3]Report_Daily Hrly Load Sheet '!$G$82</f>
        <v>0</v>
      </c>
      <c r="AK28" s="129">
        <v>16</v>
      </c>
      <c r="AL28" s="74" t="s">
        <v>94</v>
      </c>
      <c r="AM28" s="75" t="str">
        <f>IF('[3]Report_Actual_RTD'!C20="","",'[3]Report_Actual_RTD'!C20)</f>
        <v>0</v>
      </c>
      <c r="AN28" s="118" t="str">
        <f>IF(SUM(AM25:AM28)&gt;0,AVERAGE(AM25:AM28),"")</f>
        <v>0</v>
      </c>
      <c r="AO28" s="65" t="str">
        <f>'[3]Report_Actual_RTD'!E20</f>
        <v>0</v>
      </c>
      <c r="AP28" s="77" t="str">
        <f>IF(SUM(AO25:AO28)&gt;0,AVERAGE(AO25:AO28),0)</f>
        <v>0</v>
      </c>
      <c r="AV28" s="130" t="str">
        <f>AA28</f>
        <v>0</v>
      </c>
      <c r="AW28" s="139">
        <v>4</v>
      </c>
    </row>
    <row r="29" spans="1:49" ht="18" customHeight="1">
      <c r="A29" s="121">
        <v>5</v>
      </c>
      <c r="B29" s="122">
        <v>615.4</v>
      </c>
      <c r="C29" s="122">
        <v>42.87</v>
      </c>
      <c r="D29" s="122">
        <v>93.27</v>
      </c>
      <c r="E29" s="122">
        <v>50</v>
      </c>
      <c r="F29" s="122">
        <v>0</v>
      </c>
      <c r="G29" s="122">
        <v>198</v>
      </c>
      <c r="H29" s="122">
        <v>999.54</v>
      </c>
      <c r="I29" s="123">
        <v>148.15</v>
      </c>
      <c r="J29" s="123">
        <v>1147.68</v>
      </c>
      <c r="K29" s="123">
        <v>0</v>
      </c>
      <c r="L29" s="123">
        <v>0</v>
      </c>
      <c r="M29" s="124">
        <v>0</v>
      </c>
      <c r="N29" s="123">
        <v>0</v>
      </c>
      <c r="O29" s="124">
        <v>0</v>
      </c>
      <c r="P29" s="123">
        <v>0</v>
      </c>
      <c r="Q29" s="124">
        <v>0</v>
      </c>
      <c r="R29" s="124">
        <v>0</v>
      </c>
      <c r="S29" s="124">
        <v>0</v>
      </c>
      <c r="T29" s="123">
        <v>0</v>
      </c>
      <c r="U29" s="1">
        <v>0</v>
      </c>
      <c r="V29" s="140">
        <v>1147.68</v>
      </c>
      <c r="W29" s="15"/>
      <c r="X29" s="131"/>
      <c r="Y29" s="100">
        <v>5</v>
      </c>
      <c r="Z29" s="112" t="str">
        <f>'[3]Report_Daily Hrly Load Sheet '!H40</f>
        <v>0</v>
      </c>
      <c r="AA29" s="112" t="str">
        <f>'[3]Report_Daily Hrly Load Sheet '!H20</f>
        <v>0</v>
      </c>
      <c r="AB29" s="112" t="str">
        <f>'[3]convertor2 (2)'!E8</f>
        <v>0</v>
      </c>
      <c r="AC29" s="113" t="str">
        <f>Z29+AA29+AB29</f>
        <v>0</v>
      </c>
      <c r="AD29" s="113" t="str">
        <f>AP32</f>
        <v>0</v>
      </c>
      <c r="AE29" s="126" t="str">
        <f>MAX(AO29:AO32)</f>
        <v>0</v>
      </c>
      <c r="AF29" s="126" t="str">
        <f>MIN(AO29:AO32)</f>
        <v>0</v>
      </c>
      <c r="AG29" s="127" t="str">
        <f>IF(AE29=MAX($AE$25:$AE$48),MAX($AE$25:$AE$48),IF(AF29=MIN($AF$25:$AF$48),MIN($AF$25:$AF$48),AD29))</f>
        <v>0</v>
      </c>
      <c r="AH29" s="127" t="str">
        <f>AG29</f>
        <v>0</v>
      </c>
      <c r="AI29" s="127" t="str">
        <f>IF(AH29=$AM$110,$AM$110,IF(AH29=$AM$111,$AM$111,AH29*($AO$109/$AH$50)))</f>
        <v>0</v>
      </c>
      <c r="AJ29" s="132" t="str">
        <f>'[3]Report_Daily Hrly Load Sheet '!$H$82</f>
        <v>0</v>
      </c>
      <c r="AK29" s="129">
        <v>17</v>
      </c>
      <c r="AL29" s="74" t="s">
        <v>95</v>
      </c>
      <c r="AM29" s="75" t="str">
        <f>IF('[3]Report_Actual_RTD'!C21="","",'[3]Report_Actual_RTD'!C21)</f>
        <v>0</v>
      </c>
      <c r="AN29" s="76"/>
      <c r="AO29" s="65" t="str">
        <f>'[3]Report_Actual_RTD'!E21</f>
        <v>0</v>
      </c>
      <c r="AP29" s="77"/>
      <c r="AV29" s="130" t="str">
        <f>AA29</f>
        <v>0</v>
      </c>
      <c r="AW29" s="120">
        <v>5</v>
      </c>
    </row>
    <row r="30" spans="1:49" ht="18" customHeight="1">
      <c r="A30" s="121">
        <v>6</v>
      </c>
      <c r="B30" s="122">
        <v>677.45</v>
      </c>
      <c r="C30" s="122">
        <v>54.33</v>
      </c>
      <c r="D30" s="122">
        <v>138.26</v>
      </c>
      <c r="E30" s="122">
        <v>98.75</v>
      </c>
      <c r="F30" s="122">
        <v>0</v>
      </c>
      <c r="G30" s="122">
        <v>198</v>
      </c>
      <c r="H30" s="122">
        <v>1166.79</v>
      </c>
      <c r="I30" s="123">
        <v>135.2</v>
      </c>
      <c r="J30" s="123">
        <v>1301.99</v>
      </c>
      <c r="K30" s="123">
        <v>0</v>
      </c>
      <c r="L30" s="123">
        <v>0</v>
      </c>
      <c r="M30" s="124">
        <v>0</v>
      </c>
      <c r="N30" s="123">
        <v>0</v>
      </c>
      <c r="O30" s="124">
        <v>0</v>
      </c>
      <c r="P30" s="123">
        <v>0</v>
      </c>
      <c r="Q30" s="124">
        <v>0</v>
      </c>
      <c r="R30" s="124">
        <v>0</v>
      </c>
      <c r="S30" s="124">
        <v>0</v>
      </c>
      <c r="T30" s="123">
        <v>0</v>
      </c>
      <c r="U30" s="1">
        <v>0</v>
      </c>
      <c r="V30" s="125">
        <v>1301.99</v>
      </c>
      <c r="W30" s="15"/>
      <c r="X30" s="131"/>
      <c r="Y30" s="100">
        <v>6</v>
      </c>
      <c r="Z30" s="112" t="str">
        <f>'[3]Report_Daily Hrly Load Sheet '!I40</f>
        <v>0</v>
      </c>
      <c r="AA30" s="112" t="str">
        <f>'[3]Report_Daily Hrly Load Sheet '!I20</f>
        <v>0</v>
      </c>
      <c r="AB30" s="112" t="str">
        <f>'[3]convertor2 (2)'!E9</f>
        <v>0</v>
      </c>
      <c r="AC30" s="113" t="str">
        <f>Z30+AA30+AB30</f>
        <v>0</v>
      </c>
      <c r="AD30" s="113" t="str">
        <f>AP36</f>
        <v>0</v>
      </c>
      <c r="AE30" s="126" t="str">
        <f>MAX(AO33:AO36)</f>
        <v>0</v>
      </c>
      <c r="AF30" s="126" t="str">
        <f>MIN(AO33:AO36)</f>
        <v>0</v>
      </c>
      <c r="AG30" s="127" t="str">
        <f>IF(AE30=MAX($AE$25:$AE$48),MAX($AE$25:$AE$48),IF(AF30=MIN($AF$25:$AF$48),MIN($AF$25:$AF$48),AD30))</f>
        <v>0</v>
      </c>
      <c r="AH30" s="127" t="str">
        <f>AG30</f>
        <v>0</v>
      </c>
      <c r="AI30" s="127" t="str">
        <f>IF(AH30=$AM$110,$AM$110,IF(AH30=$AM$111,$AM$111,AH30*($AO$109/$AH$50)))</f>
        <v>0</v>
      </c>
      <c r="AJ30" s="132" t="str">
        <f>'[3]Report_Daily Hrly Load Sheet '!$I$82</f>
        <v>0</v>
      </c>
      <c r="AK30" s="141">
        <v>18</v>
      </c>
      <c r="AL30" s="85" t="s">
        <v>96</v>
      </c>
      <c r="AM30" s="75" t="str">
        <f>IF('[3]Report_Actual_RTD'!C22="","",'[3]Report_Actual_RTD'!C22)</f>
        <v>0</v>
      </c>
      <c r="AN30" s="86"/>
      <c r="AO30" s="65" t="str">
        <f>'[3]Report_Actual_RTD'!E22</f>
        <v>0</v>
      </c>
      <c r="AP30" s="77"/>
      <c r="AV30" s="130" t="str">
        <f>AA30</f>
        <v>0</v>
      </c>
      <c r="AW30" s="120">
        <v>6</v>
      </c>
    </row>
    <row r="31" spans="1:49" ht="18" customHeight="1">
      <c r="A31" s="121">
        <v>7</v>
      </c>
      <c r="B31" s="122">
        <v>655.81</v>
      </c>
      <c r="C31" s="122">
        <v>65.79</v>
      </c>
      <c r="D31" s="122">
        <v>181.99</v>
      </c>
      <c r="E31" s="122">
        <v>100</v>
      </c>
      <c r="F31" s="122">
        <v>19.5</v>
      </c>
      <c r="G31" s="122">
        <v>198</v>
      </c>
      <c r="H31" s="122">
        <v>1221.09</v>
      </c>
      <c r="I31" s="123">
        <v>307.48</v>
      </c>
      <c r="J31" s="123">
        <v>1528.58</v>
      </c>
      <c r="K31" s="123">
        <v>0</v>
      </c>
      <c r="L31" s="123">
        <v>0</v>
      </c>
      <c r="M31" s="124">
        <v>0</v>
      </c>
      <c r="N31" s="123">
        <v>0</v>
      </c>
      <c r="O31" s="124">
        <v>0</v>
      </c>
      <c r="P31" s="123">
        <v>0</v>
      </c>
      <c r="Q31" s="124">
        <v>0</v>
      </c>
      <c r="R31" s="124">
        <v>0</v>
      </c>
      <c r="S31" s="124">
        <v>0</v>
      </c>
      <c r="T31" s="123">
        <v>0</v>
      </c>
      <c r="U31" s="1">
        <v>0</v>
      </c>
      <c r="V31" s="125">
        <v>1528.58</v>
      </c>
      <c r="W31" s="15"/>
      <c r="X31" s="131"/>
      <c r="Y31" s="100">
        <v>7</v>
      </c>
      <c r="Z31" s="112" t="str">
        <f>'[3]Report_Daily Hrly Load Sheet '!J40</f>
        <v>0</v>
      </c>
      <c r="AA31" s="112" t="str">
        <f>'[3]Report_Daily Hrly Load Sheet '!J20</f>
        <v>0</v>
      </c>
      <c r="AB31" s="112" t="str">
        <f>'[3]convertor2 (2)'!E10</f>
        <v>0</v>
      </c>
      <c r="AC31" s="113" t="str">
        <f>Z31+AA31+AB31</f>
        <v>0</v>
      </c>
      <c r="AD31" s="113" t="str">
        <f>AP40</f>
        <v>0</v>
      </c>
      <c r="AE31" s="126" t="str">
        <f>MAX(AO37:AO40)</f>
        <v>0</v>
      </c>
      <c r="AF31" s="126" t="str">
        <f>MIN(AO37:AO40)</f>
        <v>0</v>
      </c>
      <c r="AG31" s="127" t="str">
        <f>IF(AE31=MAX($AE$25:$AE$48),MAX($AE$25:$AE$48),IF(AF31=MIN($AF$25:$AF$48),MIN($AF$25:$AF$48),AD31))</f>
        <v>0</v>
      </c>
      <c r="AH31" s="127" t="str">
        <f>AG31</f>
        <v>0</v>
      </c>
      <c r="AI31" s="127" t="str">
        <f>IF(AH31=$AM$110,$AM$110,IF(AH31=$AM$111,$AM$111,AH31*($AO$109/$AH$50)))</f>
        <v>0</v>
      </c>
      <c r="AJ31" s="132" t="str">
        <f>'[3]Report_Daily Hrly Load Sheet '!$J$82</f>
        <v>0</v>
      </c>
      <c r="AK31" s="141">
        <v>19</v>
      </c>
      <c r="AL31" s="85" t="s">
        <v>97</v>
      </c>
      <c r="AM31" s="75" t="str">
        <f>IF('[3]Report_Actual_RTD'!C23="","",'[3]Report_Actual_RTD'!C23)</f>
        <v>0</v>
      </c>
      <c r="AN31" s="86"/>
      <c r="AO31" s="65" t="str">
        <f>'[3]Report_Actual_RTD'!E23</f>
        <v>0</v>
      </c>
      <c r="AP31" s="77"/>
      <c r="AV31" s="130" t="str">
        <f>AA31</f>
        <v>0</v>
      </c>
      <c r="AW31" s="120">
        <v>7</v>
      </c>
    </row>
    <row r="32" spans="1:49" ht="18" customHeight="1">
      <c r="A32" s="121">
        <v>8</v>
      </c>
      <c r="B32" s="122">
        <v>640.73</v>
      </c>
      <c r="C32" s="122">
        <v>65.79</v>
      </c>
      <c r="D32" s="122">
        <v>160.76</v>
      </c>
      <c r="E32" s="122">
        <v>99.75</v>
      </c>
      <c r="F32" s="122">
        <v>37</v>
      </c>
      <c r="G32" s="122">
        <v>198</v>
      </c>
      <c r="H32" s="122">
        <v>1202.03</v>
      </c>
      <c r="I32" s="123">
        <v>418.97</v>
      </c>
      <c r="J32" s="123">
        <v>1621</v>
      </c>
      <c r="K32" s="123">
        <v>0</v>
      </c>
      <c r="L32" s="123">
        <v>0</v>
      </c>
      <c r="M32" s="124">
        <v>0</v>
      </c>
      <c r="N32" s="123">
        <v>0</v>
      </c>
      <c r="O32" s="124">
        <v>0</v>
      </c>
      <c r="P32" s="123">
        <v>0</v>
      </c>
      <c r="Q32" s="124">
        <v>0</v>
      </c>
      <c r="R32" s="124">
        <v>0</v>
      </c>
      <c r="S32" s="124">
        <v>0</v>
      </c>
      <c r="T32" s="123">
        <v>0</v>
      </c>
      <c r="U32" s="1">
        <v>0</v>
      </c>
      <c r="V32" s="140">
        <v>1621</v>
      </c>
      <c r="W32" s="15"/>
      <c r="X32" s="21"/>
      <c r="Y32" s="100">
        <v>8</v>
      </c>
      <c r="Z32" s="112" t="str">
        <f>'[3]Report_Daily Hrly Load Sheet '!K40</f>
        <v>0</v>
      </c>
      <c r="AA32" s="112" t="str">
        <f>'[3]Report_Daily Hrly Load Sheet '!K20</f>
        <v>0</v>
      </c>
      <c r="AB32" s="112" t="str">
        <f>'[3]convertor2 (2)'!E11</f>
        <v>0</v>
      </c>
      <c r="AC32" s="113" t="str">
        <f>Z32+AA32+AB32</f>
        <v>0</v>
      </c>
      <c r="AD32" s="113" t="str">
        <f>AP44</f>
        <v>0</v>
      </c>
      <c r="AE32" s="126" t="str">
        <f>MAX(AO41:AO44)</f>
        <v>0</v>
      </c>
      <c r="AF32" s="126" t="str">
        <f>MIN(AO41:AO44)</f>
        <v>0</v>
      </c>
      <c r="AG32" s="127" t="str">
        <f>IF(AE32=MAX($AE$25:$AE$48),MAX($AE$25:$AE$48),IF(AF32=MIN($AF$25:$AF$48),MIN($AF$25:$AF$48),AD32))</f>
        <v>0</v>
      </c>
      <c r="AH32" s="127" t="str">
        <f>AG32</f>
        <v>0</v>
      </c>
      <c r="AI32" s="127" t="str">
        <f>IF(AH32=$AM$110,$AM$110,IF(AH32=$AM$111,$AM$111,AH32*($AO$109/$AH$50)))</f>
        <v>0</v>
      </c>
      <c r="AJ32" s="132" t="str">
        <f>'[3]Report_Daily Hrly Load Sheet '!$K$82</f>
        <v>0</v>
      </c>
      <c r="AK32" s="141">
        <v>20</v>
      </c>
      <c r="AL32" s="85" t="s">
        <v>98</v>
      </c>
      <c r="AM32" s="75" t="str">
        <f>IF('[3]Report_Actual_RTD'!C24="","",'[3]Report_Actual_RTD'!C24)</f>
        <v>0</v>
      </c>
      <c r="AN32" s="142" t="str">
        <f>IF(SUM(AM29:AM32)&gt;0,AVERAGE(AM29:AM32),"")</f>
        <v>0</v>
      </c>
      <c r="AO32" s="65" t="str">
        <f>'[3]Report_Actual_RTD'!E24</f>
        <v>0</v>
      </c>
      <c r="AP32" s="77" t="str">
        <f>IF(SUM(AO29:AO32)&gt;0,AVERAGE(AO29:AO32),0)</f>
        <v>0</v>
      </c>
      <c r="AV32" s="130" t="str">
        <f>AA32</f>
        <v>0</v>
      </c>
      <c r="AW32" s="120">
        <v>8</v>
      </c>
    </row>
    <row r="33" spans="1:49" s="34" customFormat="1" ht="18" customHeight="1">
      <c r="A33" s="121">
        <v>9</v>
      </c>
      <c r="B33" s="122">
        <v>612.52</v>
      </c>
      <c r="C33" s="122">
        <v>65.79</v>
      </c>
      <c r="D33" s="122">
        <v>120.32</v>
      </c>
      <c r="E33" s="122">
        <v>30.75</v>
      </c>
      <c r="F33" s="122">
        <v>37</v>
      </c>
      <c r="G33" s="122">
        <v>177.25</v>
      </c>
      <c r="H33" s="122">
        <v>1043.63</v>
      </c>
      <c r="I33" s="123">
        <v>547.47</v>
      </c>
      <c r="J33" s="123">
        <v>1591.1</v>
      </c>
      <c r="K33" s="123">
        <v>0</v>
      </c>
      <c r="L33" s="123">
        <v>0</v>
      </c>
      <c r="M33" s="124">
        <v>0</v>
      </c>
      <c r="N33" s="123">
        <v>0</v>
      </c>
      <c r="O33" s="124">
        <v>0</v>
      </c>
      <c r="P33" s="123">
        <v>0</v>
      </c>
      <c r="Q33" s="124">
        <v>0</v>
      </c>
      <c r="R33" s="124">
        <v>0</v>
      </c>
      <c r="S33" s="124">
        <v>0</v>
      </c>
      <c r="T33" s="123">
        <v>0</v>
      </c>
      <c r="U33" s="34">
        <v>0</v>
      </c>
      <c r="V33" s="125">
        <v>1591.1</v>
      </c>
      <c r="W33" s="10"/>
      <c r="X33" s="131"/>
      <c r="Y33" s="138">
        <v>9</v>
      </c>
      <c r="Z33" s="112" t="str">
        <f>'[3]Report_Daily Hrly Load Sheet '!L40</f>
        <v>0</v>
      </c>
      <c r="AA33" s="112" t="str">
        <f>'[3]Report_Daily Hrly Load Sheet '!L20</f>
        <v>0</v>
      </c>
      <c r="AB33" s="112" t="str">
        <f>'[3]convertor2 (2)'!E12</f>
        <v>0</v>
      </c>
      <c r="AC33" s="113" t="str">
        <f>Z33+AA33+AB33</f>
        <v>0</v>
      </c>
      <c r="AD33" s="113" t="str">
        <f>AP48</f>
        <v>0</v>
      </c>
      <c r="AE33" s="126" t="str">
        <f>MAX(AO45:AO48)</f>
        <v>0</v>
      </c>
      <c r="AF33" s="126" t="str">
        <f>MIN(AO45:AO48)</f>
        <v>0</v>
      </c>
      <c r="AG33" s="127" t="str">
        <f>IF(AE33=MAX($AE$25:$AE$48),MAX($AE$25:$AE$48),IF(AF33=MIN($AF$25:$AF$48),MIN($AF$25:$AF$48),AD33))</f>
        <v>0</v>
      </c>
      <c r="AH33" s="127" t="str">
        <f>AG33</f>
        <v>0</v>
      </c>
      <c r="AI33" s="127" t="str">
        <f>IF(AH33=$AM$110,$AM$110,IF(AH33=$AM$111,$AM$111,AH33*($AO$109/$AH$50)))</f>
        <v>0</v>
      </c>
      <c r="AJ33" s="132" t="str">
        <f>'[3]Report_Daily Hrly Load Sheet '!$L$82</f>
        <v>0</v>
      </c>
      <c r="AK33" s="141">
        <v>21</v>
      </c>
      <c r="AL33" s="85" t="s">
        <v>99</v>
      </c>
      <c r="AM33" s="75" t="str">
        <f>IF('[3]Report_Actual_RTD'!C25="","",'[3]Report_Actual_RTD'!C25)</f>
        <v>0</v>
      </c>
      <c r="AN33" s="86"/>
      <c r="AO33" s="65" t="str">
        <f>'[3]Report_Actual_RTD'!E25</f>
        <v>0</v>
      </c>
      <c r="AP33" s="77"/>
      <c r="AV33" s="130" t="str">
        <f>AA33</f>
        <v>0</v>
      </c>
      <c r="AW33" s="139">
        <v>9</v>
      </c>
    </row>
    <row r="34" spans="1:49" s="145" customFormat="1" ht="18" customHeight="1">
      <c r="A34" s="121">
        <v>10</v>
      </c>
      <c r="B34" s="122">
        <v>591.57</v>
      </c>
      <c r="C34" s="122">
        <v>39.88</v>
      </c>
      <c r="D34" s="122">
        <v>145.59</v>
      </c>
      <c r="E34" s="122">
        <v>30</v>
      </c>
      <c r="F34" s="122">
        <v>37</v>
      </c>
      <c r="G34" s="122">
        <v>107.75</v>
      </c>
      <c r="H34" s="122">
        <v>951.79</v>
      </c>
      <c r="I34" s="123">
        <v>643.06</v>
      </c>
      <c r="J34" s="123">
        <v>1594.85</v>
      </c>
      <c r="K34" s="123">
        <v>0</v>
      </c>
      <c r="L34" s="123">
        <v>0</v>
      </c>
      <c r="M34" s="124">
        <v>0</v>
      </c>
      <c r="N34" s="123">
        <v>0</v>
      </c>
      <c r="O34" s="124">
        <v>0</v>
      </c>
      <c r="P34" s="123">
        <v>0</v>
      </c>
      <c r="Q34" s="124">
        <v>0</v>
      </c>
      <c r="R34" s="124">
        <v>0</v>
      </c>
      <c r="S34" s="124">
        <v>0</v>
      </c>
      <c r="T34" s="123">
        <v>0</v>
      </c>
      <c r="U34" s="145">
        <v>0</v>
      </c>
      <c r="V34" s="125">
        <v>1594.85</v>
      </c>
      <c r="W34" s="143"/>
      <c r="X34" s="131"/>
      <c r="Y34" s="134">
        <v>10</v>
      </c>
      <c r="Z34" s="112" t="str">
        <f>'[3]Report_Daily Hrly Load Sheet '!M40</f>
        <v>0</v>
      </c>
      <c r="AA34" s="112" t="str">
        <f>'[3]Report_Daily Hrly Load Sheet '!M20</f>
        <v>0</v>
      </c>
      <c r="AB34" s="112" t="str">
        <f>'[3]convertor2 (2)'!E13</f>
        <v>0</v>
      </c>
      <c r="AC34" s="113" t="str">
        <f>Z34+AA34+AB34</f>
        <v>0</v>
      </c>
      <c r="AD34" s="144" t="str">
        <f>AP52</f>
        <v>0</v>
      </c>
      <c r="AE34" s="126" t="str">
        <f>MAX(AO49:AO52)</f>
        <v>0</v>
      </c>
      <c r="AF34" s="126" t="str">
        <f>MIN(AO49:AO52)</f>
        <v>0</v>
      </c>
      <c r="AG34" s="127" t="str">
        <f>IF(AE34=MAX($AE$25:$AE$48),MAX($AE$25:$AE$48),IF(AF34=MIN($AF$25:$AF$48),MIN($AF$25:$AF$48),AD34))</f>
        <v>0</v>
      </c>
      <c r="AH34" s="127" t="str">
        <f>AG34</f>
        <v>0</v>
      </c>
      <c r="AI34" s="127" t="str">
        <f>IF(AH34=$AM$110,$AM$110,IF(AH34=$AM$111,$AM$111,AH34*($AO$109/$AH$50)))</f>
        <v>0</v>
      </c>
      <c r="AJ34" s="132" t="str">
        <f>'[3]Report_Daily Hrly Load Sheet '!$M$82</f>
        <v>0</v>
      </c>
      <c r="AK34" s="141">
        <v>22</v>
      </c>
      <c r="AL34" s="85" t="s">
        <v>100</v>
      </c>
      <c r="AM34" s="75" t="str">
        <f>IF('[3]Report_Actual_RTD'!C26="","",'[3]Report_Actual_RTD'!C26)</f>
        <v>0</v>
      </c>
      <c r="AN34" s="86"/>
      <c r="AO34" s="65" t="str">
        <f>'[3]Report_Actual_RTD'!E26</f>
        <v>0</v>
      </c>
      <c r="AP34" s="77"/>
      <c r="AV34" s="136" t="str">
        <f>AA34</f>
        <v>0</v>
      </c>
      <c r="AW34" s="137">
        <v>10</v>
      </c>
    </row>
    <row r="35" spans="1:49" s="31" customFormat="1" ht="18" customHeight="1">
      <c r="A35" s="121">
        <v>11</v>
      </c>
      <c r="B35" s="122">
        <v>548.53</v>
      </c>
      <c r="C35" s="122">
        <v>20.19</v>
      </c>
      <c r="D35" s="122">
        <v>95.04</v>
      </c>
      <c r="E35" s="122">
        <v>30</v>
      </c>
      <c r="F35" s="122">
        <v>66</v>
      </c>
      <c r="G35" s="122">
        <v>91.5</v>
      </c>
      <c r="H35" s="122">
        <v>851.26</v>
      </c>
      <c r="I35" s="123">
        <v>683.82</v>
      </c>
      <c r="J35" s="123">
        <v>1535.08</v>
      </c>
      <c r="K35" s="123">
        <v>0</v>
      </c>
      <c r="L35" s="123">
        <v>0</v>
      </c>
      <c r="M35" s="124">
        <v>0</v>
      </c>
      <c r="N35" s="123">
        <v>0</v>
      </c>
      <c r="O35" s="124">
        <v>0</v>
      </c>
      <c r="P35" s="123">
        <v>0</v>
      </c>
      <c r="Q35" s="124">
        <v>0</v>
      </c>
      <c r="R35" s="124">
        <v>0</v>
      </c>
      <c r="S35" s="124">
        <v>0</v>
      </c>
      <c r="T35" s="123">
        <v>0</v>
      </c>
      <c r="U35" s="31">
        <v>0</v>
      </c>
      <c r="V35" s="125">
        <v>1535.08</v>
      </c>
      <c r="W35" s="15"/>
      <c r="X35" s="131"/>
      <c r="Y35" s="100">
        <v>11</v>
      </c>
      <c r="Z35" s="112" t="str">
        <f>'[3]Report_Daily Hrly Load Sheet '!N40</f>
        <v>0</v>
      </c>
      <c r="AA35" s="112" t="str">
        <f>'[3]Report_Daily Hrly Load Sheet '!N20</f>
        <v>0</v>
      </c>
      <c r="AB35" s="112" t="str">
        <f>'[3]convertor2 (2)'!E14</f>
        <v>0</v>
      </c>
      <c r="AC35" s="113" t="str">
        <f>Z35+AA35+AB35</f>
        <v>0</v>
      </c>
      <c r="AD35" s="113" t="str">
        <f>AP56</f>
        <v>0</v>
      </c>
      <c r="AE35" s="126" t="str">
        <f>MAX(AO53:AO56)</f>
        <v>0</v>
      </c>
      <c r="AF35" s="126" t="str">
        <f>MIN(AO53:AO56)</f>
        <v>0</v>
      </c>
      <c r="AG35" s="127" t="str">
        <f>IF(AE35=MAX($AE$25:$AE$48),MAX($AE$25:$AE$48),IF(AF35=MIN($AF$25:$AF$48),MIN($AF$25:$AF$48),AD35))</f>
        <v>0</v>
      </c>
      <c r="AH35" s="127" t="str">
        <f>AG35</f>
        <v>0</v>
      </c>
      <c r="AI35" s="127" t="str">
        <f>IF(AH35=$AM$110,$AM$110,IF(AH35=$AM$111,$AM$111,AH35*($AO$109/$AH$50)))</f>
        <v>0</v>
      </c>
      <c r="AJ35" s="132" t="str">
        <f>'[3]Report_Daily Hrly Load Sheet '!$N$82</f>
        <v>0</v>
      </c>
      <c r="AK35" s="129">
        <v>23</v>
      </c>
      <c r="AL35" s="74" t="s">
        <v>101</v>
      </c>
      <c r="AM35" s="75" t="str">
        <f>IF('[3]Report_Actual_RTD'!C27="","",'[3]Report_Actual_RTD'!C27)</f>
        <v>0</v>
      </c>
      <c r="AN35" s="76"/>
      <c r="AO35" s="65" t="str">
        <f>'[3]Report_Actual_RTD'!E27</f>
        <v>0</v>
      </c>
      <c r="AP35" s="77"/>
      <c r="AV35" s="146" t="str">
        <f>AA35</f>
        <v>0</v>
      </c>
      <c r="AW35" s="120">
        <v>11</v>
      </c>
    </row>
    <row r="36" spans="1:49" ht="18" customHeight="1">
      <c r="A36" s="121">
        <v>12</v>
      </c>
      <c r="B36" s="122">
        <v>529.35</v>
      </c>
      <c r="C36" s="122">
        <v>12.96</v>
      </c>
      <c r="D36" s="122">
        <v>109.19</v>
      </c>
      <c r="E36" s="122">
        <v>30</v>
      </c>
      <c r="F36" s="122">
        <v>74</v>
      </c>
      <c r="G36" s="122">
        <v>124.75</v>
      </c>
      <c r="H36" s="122">
        <v>880.26</v>
      </c>
      <c r="I36" s="123">
        <v>653.57</v>
      </c>
      <c r="J36" s="123">
        <v>1533.83</v>
      </c>
      <c r="K36" s="123">
        <v>0</v>
      </c>
      <c r="L36" s="123">
        <v>0</v>
      </c>
      <c r="M36" s="124">
        <v>0</v>
      </c>
      <c r="N36" s="123">
        <v>0</v>
      </c>
      <c r="O36" s="124">
        <v>0</v>
      </c>
      <c r="P36" s="123">
        <v>0</v>
      </c>
      <c r="Q36" s="124">
        <v>0</v>
      </c>
      <c r="R36" s="124">
        <v>0</v>
      </c>
      <c r="S36" s="124">
        <v>0</v>
      </c>
      <c r="T36" s="123">
        <v>0</v>
      </c>
      <c r="U36" s="1">
        <v>0</v>
      </c>
      <c r="V36" s="125">
        <v>1533.83</v>
      </c>
      <c r="W36" s="15"/>
      <c r="X36" s="131"/>
      <c r="Y36" s="100">
        <v>12</v>
      </c>
      <c r="Z36" s="112" t="str">
        <f>'[3]Report_Daily Hrly Load Sheet '!O40</f>
        <v>0</v>
      </c>
      <c r="AA36" s="112" t="str">
        <f>'[3]Report_Daily Hrly Load Sheet '!O20</f>
        <v>0</v>
      </c>
      <c r="AB36" s="112" t="str">
        <f>'[3]convertor2 (2)'!E15</f>
        <v>0</v>
      </c>
      <c r="AC36" s="113" t="str">
        <f>Z36+AA36+AB36</f>
        <v>0</v>
      </c>
      <c r="AD36" s="113" t="str">
        <f>AP60</f>
        <v>0</v>
      </c>
      <c r="AE36" s="126" t="str">
        <f>MAX(AO57:AO60)</f>
        <v>0</v>
      </c>
      <c r="AF36" s="126" t="str">
        <f>MIN(AO57:AO60)</f>
        <v>0</v>
      </c>
      <c r="AG36" s="127" t="str">
        <f>IF(AE36=MAX($AE$25:$AE$48),MAX($AE$25:$AE$48),IF(AF36=MIN($AF$25:$AF$48),MIN($AF$25:$AF$48),AD36))</f>
        <v>0</v>
      </c>
      <c r="AH36" s="127" t="str">
        <f>AG36</f>
        <v>0</v>
      </c>
      <c r="AI36" s="127" t="str">
        <f>IF(AH36=$AM$110,$AM$110,IF(AH36=$AM$111,$AM$111,AH36*($AO$109/$AH$50)))</f>
        <v>0</v>
      </c>
      <c r="AJ36" s="132" t="str">
        <f>'[3]Report_Daily Hrly Load Sheet '!$O$82</f>
        <v>0</v>
      </c>
      <c r="AK36" s="129">
        <v>24</v>
      </c>
      <c r="AL36" s="74" t="s">
        <v>102</v>
      </c>
      <c r="AM36" s="75" t="str">
        <f>IF('[3]Report_Actual_RTD'!C28="","",'[3]Report_Actual_RTD'!C28)</f>
        <v>0</v>
      </c>
      <c r="AN36" s="118" t="str">
        <f>IF(SUM(AM33:AM36)&gt;0,AVERAGE(AM33:AM36),"")</f>
        <v>0</v>
      </c>
      <c r="AO36" s="65" t="str">
        <f>'[3]Report_Actual_RTD'!E28</f>
        <v>0</v>
      </c>
      <c r="AP36" s="77" t="str">
        <f>IF(SUM(AO33:AO36)&gt;0,AVERAGE(AO33:AO36),0)</f>
        <v>0</v>
      </c>
      <c r="AV36" s="130" t="str">
        <f>AA36</f>
        <v>0</v>
      </c>
      <c r="AW36" s="120">
        <v>12</v>
      </c>
    </row>
    <row r="37" spans="1:49" ht="18" customHeight="1">
      <c r="A37" s="121">
        <v>13</v>
      </c>
      <c r="B37" s="122">
        <v>555.67</v>
      </c>
      <c r="C37" s="122">
        <v>12.96</v>
      </c>
      <c r="D37" s="122">
        <v>202.97</v>
      </c>
      <c r="E37" s="122">
        <v>30</v>
      </c>
      <c r="F37" s="122">
        <v>74</v>
      </c>
      <c r="G37" s="122">
        <v>134</v>
      </c>
      <c r="H37" s="122">
        <v>1009.59</v>
      </c>
      <c r="I37" s="123">
        <v>515.98</v>
      </c>
      <c r="J37" s="123">
        <v>1525.57</v>
      </c>
      <c r="K37" s="123">
        <v>0</v>
      </c>
      <c r="L37" s="123">
        <v>0</v>
      </c>
      <c r="M37" s="124">
        <v>0</v>
      </c>
      <c r="N37" s="123">
        <v>0</v>
      </c>
      <c r="O37" s="124">
        <v>0</v>
      </c>
      <c r="P37" s="123">
        <v>0</v>
      </c>
      <c r="Q37" s="124">
        <v>0</v>
      </c>
      <c r="R37" s="124">
        <v>0</v>
      </c>
      <c r="S37" s="124">
        <v>0</v>
      </c>
      <c r="T37" s="123">
        <v>0</v>
      </c>
      <c r="U37" s="1">
        <v>0</v>
      </c>
      <c r="V37" s="125">
        <v>1525.57</v>
      </c>
      <c r="W37" s="15"/>
      <c r="X37" s="131"/>
      <c r="Y37" s="100">
        <v>13</v>
      </c>
      <c r="Z37" s="112" t="str">
        <f>'[3]Report_Daily Hrly Load Sheet '!P40</f>
        <v>0</v>
      </c>
      <c r="AA37" s="112" t="str">
        <f>'[3]Report_Daily Hrly Load Sheet '!P20</f>
        <v>0</v>
      </c>
      <c r="AB37" s="112" t="str">
        <f>'[3]convertor2 (2)'!E16</f>
        <v>0</v>
      </c>
      <c r="AC37" s="113" t="str">
        <f>Z37+AA37+AB37</f>
        <v>0</v>
      </c>
      <c r="AD37" s="113" t="str">
        <f>AP65</f>
        <v>0</v>
      </c>
      <c r="AE37" s="126" t="str">
        <f>MAX(AO61:AO65)</f>
        <v>0</v>
      </c>
      <c r="AF37" s="126" t="str">
        <f>MIN(AO61:AO65)</f>
        <v>0</v>
      </c>
      <c r="AG37" s="127" t="str">
        <f>IF(AE37=MAX($AE$25:$AE$48),MAX($AE$25:$AE$48),IF(AF37=MIN($AF$25:$AF$48),MIN($AF$25:$AF$48),AD37))</f>
        <v>0</v>
      </c>
      <c r="AH37" s="127" t="str">
        <f>AG37</f>
        <v>0</v>
      </c>
      <c r="AI37" s="127" t="str">
        <f>IF(AH37=$AM$110,$AM$110,IF(AH37=$AM$111,$AM$111,AH37*($AO$109/$AH$50)))</f>
        <v>0</v>
      </c>
      <c r="AJ37" s="132" t="str">
        <f>'[3]Report_Daily Hrly Load Sheet '!$P$82</f>
        <v>0</v>
      </c>
      <c r="AK37" s="129">
        <v>25</v>
      </c>
      <c r="AL37" s="74" t="s">
        <v>103</v>
      </c>
      <c r="AM37" s="75" t="str">
        <f>IF('[3]Report_Actual_RTD'!C29="","",'[3]Report_Actual_RTD'!C29)</f>
        <v>0</v>
      </c>
      <c r="AN37" s="76"/>
      <c r="AO37" s="65" t="str">
        <f>'[3]Report_Actual_RTD'!E29</f>
        <v>0</v>
      </c>
      <c r="AP37" s="77"/>
      <c r="AV37" s="130" t="str">
        <f>AA37</f>
        <v>0</v>
      </c>
      <c r="AW37" s="120">
        <v>13</v>
      </c>
    </row>
    <row r="38" spans="1:49" ht="18" customHeight="1">
      <c r="A38" s="121">
        <v>14</v>
      </c>
      <c r="B38" s="122">
        <v>557.04</v>
      </c>
      <c r="C38" s="122">
        <v>12.96</v>
      </c>
      <c r="D38" s="122">
        <v>126.89</v>
      </c>
      <c r="E38" s="122">
        <v>0</v>
      </c>
      <c r="F38" s="122">
        <v>37.5</v>
      </c>
      <c r="G38" s="122">
        <v>133.5</v>
      </c>
      <c r="H38" s="122">
        <v>867.89</v>
      </c>
      <c r="I38" s="123">
        <v>609.67</v>
      </c>
      <c r="J38" s="123">
        <v>1477.56</v>
      </c>
      <c r="K38" s="123">
        <v>0</v>
      </c>
      <c r="L38" s="123">
        <v>0</v>
      </c>
      <c r="M38" s="124">
        <v>0</v>
      </c>
      <c r="N38" s="123">
        <v>0</v>
      </c>
      <c r="O38" s="124">
        <v>0</v>
      </c>
      <c r="P38" s="123">
        <v>0</v>
      </c>
      <c r="Q38" s="124">
        <v>0</v>
      </c>
      <c r="R38" s="124">
        <v>0</v>
      </c>
      <c r="S38" s="124">
        <v>0</v>
      </c>
      <c r="T38" s="123">
        <v>0</v>
      </c>
      <c r="U38" s="1">
        <v>0</v>
      </c>
      <c r="V38" s="125">
        <v>1477.56</v>
      </c>
      <c r="W38" s="15"/>
      <c r="X38" s="131"/>
      <c r="Y38" s="100">
        <v>14</v>
      </c>
      <c r="Z38" s="112" t="str">
        <f>'[3]Report_Daily Hrly Load Sheet '!Q40</f>
        <v>0</v>
      </c>
      <c r="AA38" s="112" t="str">
        <f>'[3]Report_Daily Hrly Load Sheet '!Q20</f>
        <v>0</v>
      </c>
      <c r="AB38" s="112" t="str">
        <f>'[3]convertor2 (2)'!E17</f>
        <v>0</v>
      </c>
      <c r="AC38" s="113" t="str">
        <f>Z38+AA38+AB38</f>
        <v>0</v>
      </c>
      <c r="AD38" s="113" t="str">
        <f>AP68</f>
        <v>0</v>
      </c>
      <c r="AE38" s="126" t="str">
        <f>MAX(AO67:AO68)</f>
        <v>0</v>
      </c>
      <c r="AF38" s="126" t="str">
        <f>MIN(AO67:AO68)</f>
        <v>0</v>
      </c>
      <c r="AG38" s="127" t="str">
        <f>IF(AE38=MAX($AE$25:$AE$48),MAX($AE$25:$AE$48),IF(AF38=MIN($AF$25:$AF$48),MIN($AF$25:$AF$48),AD38))</f>
        <v>0</v>
      </c>
      <c r="AH38" s="127" t="str">
        <f>AG38</f>
        <v>0</v>
      </c>
      <c r="AI38" s="127" t="str">
        <f>IF(AH38=$AM$110,$AM$110,IF(AH38=$AM$111,$AM$111,AH38*($AO$109/$AH$50)))</f>
        <v>0</v>
      </c>
      <c r="AJ38" s="132" t="str">
        <f>'[3]Report_Daily Hrly Load Sheet '!$Q$82</f>
        <v>0</v>
      </c>
      <c r="AK38" s="141">
        <v>26</v>
      </c>
      <c r="AL38" s="147" t="s">
        <v>104</v>
      </c>
      <c r="AM38" s="75" t="str">
        <f>IF('[3]Report_Actual_RTD'!C30="","",'[3]Report_Actual_RTD'!C30)</f>
        <v>0</v>
      </c>
      <c r="AN38" s="147"/>
      <c r="AO38" s="65" t="str">
        <f>'[3]Report_Actual_RTD'!E30</f>
        <v>0</v>
      </c>
      <c r="AP38" s="77"/>
      <c r="AV38" s="130" t="str">
        <f>AA38</f>
        <v>0</v>
      </c>
      <c r="AW38" s="120">
        <v>14</v>
      </c>
    </row>
    <row r="39" spans="1:49" ht="18" customHeight="1">
      <c r="A39" s="121">
        <v>15</v>
      </c>
      <c r="B39" s="122">
        <v>543.3</v>
      </c>
      <c r="C39" s="122">
        <v>12.96</v>
      </c>
      <c r="D39" s="122">
        <v>175.67</v>
      </c>
      <c r="E39" s="122">
        <v>30</v>
      </c>
      <c r="F39" s="122">
        <v>37</v>
      </c>
      <c r="G39" s="122">
        <v>169.25</v>
      </c>
      <c r="H39" s="122">
        <v>968.18</v>
      </c>
      <c r="I39" s="123">
        <v>538.39</v>
      </c>
      <c r="J39" s="123">
        <v>1506.57</v>
      </c>
      <c r="K39" s="123">
        <v>0</v>
      </c>
      <c r="L39" s="123">
        <v>0</v>
      </c>
      <c r="M39" s="124">
        <v>0</v>
      </c>
      <c r="N39" s="123">
        <v>0</v>
      </c>
      <c r="O39" s="124">
        <v>0</v>
      </c>
      <c r="P39" s="123">
        <v>0</v>
      </c>
      <c r="Q39" s="124">
        <v>0</v>
      </c>
      <c r="R39" s="124">
        <v>0</v>
      </c>
      <c r="S39" s="124">
        <v>0</v>
      </c>
      <c r="T39" s="123">
        <v>0</v>
      </c>
      <c r="U39" s="1">
        <v>0</v>
      </c>
      <c r="V39" s="125">
        <v>1506.57</v>
      </c>
      <c r="W39" s="15"/>
      <c r="X39" s="131"/>
      <c r="Y39" s="100">
        <v>15</v>
      </c>
      <c r="Z39" s="112" t="str">
        <f>'[3]Report_Daily Hrly Load Sheet '!R40</f>
        <v>0</v>
      </c>
      <c r="AA39" s="112" t="str">
        <f>'[3]Report_Daily Hrly Load Sheet '!R20</f>
        <v>0</v>
      </c>
      <c r="AB39" s="112" t="str">
        <f>'[3]convertor2 (2)'!E18</f>
        <v>0</v>
      </c>
      <c r="AC39" s="113" t="str">
        <f>Z39+AA39+AB39</f>
        <v>0</v>
      </c>
      <c r="AD39" s="113" t="str">
        <f>AP72</f>
        <v>0</v>
      </c>
      <c r="AE39" s="126" t="str">
        <f>MAX(AO69:AO72)</f>
        <v>0</v>
      </c>
      <c r="AF39" s="126" t="str">
        <f>MIN(AO69:AO72)</f>
        <v>0</v>
      </c>
      <c r="AG39" s="127" t="str">
        <f>IF(AE39=MAX($AE$25:$AE$48),MAX($AE$25:$AE$48),IF(AF39=MIN($AF$25:$AF$48),MIN($AF$25:$AF$48),AD39))</f>
        <v>0</v>
      </c>
      <c r="AH39" s="127" t="str">
        <f>AG39</f>
        <v>0</v>
      </c>
      <c r="AI39" s="127" t="str">
        <f>IF(AH39=$AM$110,$AM$110,IF(AH39=$AM$111,$AM$111,AH39*($AO$109/$AH$50)))</f>
        <v>0</v>
      </c>
      <c r="AJ39" s="132" t="str">
        <f>'[3]Report_Daily Hrly Load Sheet '!$R$82</f>
        <v>0</v>
      </c>
      <c r="AK39" s="141">
        <v>27</v>
      </c>
      <c r="AL39" s="85" t="s">
        <v>105</v>
      </c>
      <c r="AM39" s="75" t="str">
        <f>IF('[3]Report_Actual_RTD'!C31="","",'[3]Report_Actual_RTD'!C31)</f>
        <v>0</v>
      </c>
      <c r="AN39" s="148"/>
      <c r="AO39" s="65" t="str">
        <f>'[3]Report_Actual_RTD'!E31</f>
        <v>0</v>
      </c>
      <c r="AP39" s="77"/>
      <c r="AV39" s="130" t="str">
        <f>AA39</f>
        <v>0</v>
      </c>
      <c r="AW39" s="120">
        <v>15</v>
      </c>
    </row>
    <row r="40" spans="1:49" ht="18" customHeight="1">
      <c r="A40" s="121">
        <v>16</v>
      </c>
      <c r="B40" s="122">
        <v>547.38</v>
      </c>
      <c r="C40" s="122">
        <v>13.46</v>
      </c>
      <c r="D40" s="122">
        <v>136.49</v>
      </c>
      <c r="E40" s="122">
        <v>30</v>
      </c>
      <c r="F40" s="122">
        <v>0</v>
      </c>
      <c r="G40" s="122">
        <v>162.75</v>
      </c>
      <c r="H40" s="122">
        <v>890.08</v>
      </c>
      <c r="I40" s="123">
        <v>648</v>
      </c>
      <c r="J40" s="123">
        <v>1538.08</v>
      </c>
      <c r="K40" s="123">
        <v>0</v>
      </c>
      <c r="L40" s="123">
        <v>0</v>
      </c>
      <c r="M40" s="124">
        <v>0</v>
      </c>
      <c r="N40" s="123">
        <v>0</v>
      </c>
      <c r="O40" s="124">
        <v>0</v>
      </c>
      <c r="P40" s="123">
        <v>0</v>
      </c>
      <c r="Q40" s="124">
        <v>0</v>
      </c>
      <c r="R40" s="124">
        <v>0</v>
      </c>
      <c r="S40" s="124">
        <v>0</v>
      </c>
      <c r="T40" s="123">
        <v>0</v>
      </c>
      <c r="U40" s="1">
        <v>0</v>
      </c>
      <c r="V40" s="125">
        <v>1538.08</v>
      </c>
      <c r="W40" s="15"/>
      <c r="X40" s="131"/>
      <c r="Y40" s="100">
        <v>16</v>
      </c>
      <c r="Z40" s="112" t="str">
        <f>'[3]Report_Daily Hrly Load Sheet '!S40</f>
        <v>0</v>
      </c>
      <c r="AA40" s="112" t="str">
        <f>'[3]Report_Daily Hrly Load Sheet '!S20</f>
        <v>0</v>
      </c>
      <c r="AB40" s="112" t="str">
        <f>'[3]convertor2 (2)'!E19</f>
        <v>0</v>
      </c>
      <c r="AC40" s="113" t="str">
        <f>Z40+AA40+AB40</f>
        <v>0</v>
      </c>
      <c r="AD40" s="113" t="str">
        <f>AP76</f>
        <v>0</v>
      </c>
      <c r="AE40" s="126" t="str">
        <f>MAX(AO73:AO76)</f>
        <v>0</v>
      </c>
      <c r="AF40" s="126" t="str">
        <f>MIN(AO73:AO76)</f>
        <v>0</v>
      </c>
      <c r="AG40" s="127" t="str">
        <f>IF(AE40=MAX($AE$25:$AE$48),MAX($AE$25:$AE$48),IF(AF40=MIN($AF$25:$AF$48),MIN($AF$25:$AF$48),AD40))</f>
        <v>0</v>
      </c>
      <c r="AH40" s="127" t="str">
        <f>AG40</f>
        <v>0</v>
      </c>
      <c r="AI40" s="127" t="str">
        <f>IF(AH40=$AM$110,$AM$110,IF(AH40=$AM$111,$AM$111,AH40*($AO$109/$AH$50)))</f>
        <v>0</v>
      </c>
      <c r="AJ40" s="132" t="str">
        <f>'[3]Report_Daily Hrly Load Sheet '!$S$82</f>
        <v>0</v>
      </c>
      <c r="AK40" s="129">
        <v>28</v>
      </c>
      <c r="AL40" s="74" t="s">
        <v>106</v>
      </c>
      <c r="AM40" s="75" t="str">
        <f>IF('[3]Report_Actual_RTD'!C32="","",'[3]Report_Actual_RTD'!C32)</f>
        <v>0</v>
      </c>
      <c r="AN40" s="118" t="str">
        <f>IF(SUM(AM37:AM40)&gt;0,AVERAGE(AM37:AM40),"")</f>
        <v>0</v>
      </c>
      <c r="AO40" s="65" t="str">
        <f>'[3]Report_Actual_RTD'!E32</f>
        <v>0</v>
      </c>
      <c r="AP40" s="77" t="str">
        <f>IF(SUM(AO37:AO40)&gt;0,AVERAGE(AO37:AO40),0)</f>
        <v>0</v>
      </c>
      <c r="AV40" s="130" t="str">
        <f>AA40</f>
        <v>0</v>
      </c>
      <c r="AW40" s="120">
        <v>16</v>
      </c>
    </row>
    <row r="41" spans="1:49" ht="18" customHeight="1">
      <c r="A41" s="121">
        <v>17</v>
      </c>
      <c r="B41" s="122">
        <v>555.52</v>
      </c>
      <c r="C41" s="122">
        <v>43.12</v>
      </c>
      <c r="D41" s="122">
        <v>122.09</v>
      </c>
      <c r="E41" s="122">
        <v>40.25</v>
      </c>
      <c r="F41" s="122">
        <v>0</v>
      </c>
      <c r="G41" s="122">
        <v>162.25</v>
      </c>
      <c r="H41" s="122">
        <v>923.22</v>
      </c>
      <c r="I41" s="123">
        <v>624.36</v>
      </c>
      <c r="J41" s="123">
        <v>1547.58</v>
      </c>
      <c r="K41" s="123">
        <v>0</v>
      </c>
      <c r="L41" s="123">
        <v>0</v>
      </c>
      <c r="M41" s="124">
        <v>0</v>
      </c>
      <c r="N41" s="123">
        <v>0</v>
      </c>
      <c r="O41" s="124">
        <v>0</v>
      </c>
      <c r="P41" s="123">
        <v>0</v>
      </c>
      <c r="Q41" s="124">
        <v>0</v>
      </c>
      <c r="R41" s="124">
        <v>0</v>
      </c>
      <c r="S41" s="124">
        <v>0</v>
      </c>
      <c r="T41" s="123">
        <v>0</v>
      </c>
      <c r="U41" s="1">
        <v>0</v>
      </c>
      <c r="V41" s="125">
        <v>1547.58</v>
      </c>
      <c r="W41" s="15"/>
      <c r="X41" s="131"/>
      <c r="Y41" s="100">
        <v>17</v>
      </c>
      <c r="Z41" s="112" t="str">
        <f>'[3]Report_Daily Hrly Load Sheet '!T40</f>
        <v>0</v>
      </c>
      <c r="AA41" s="112" t="str">
        <f>'[3]Report_Daily Hrly Load Sheet '!T20</f>
        <v>0</v>
      </c>
      <c r="AB41" s="112" t="str">
        <f>'[3]convertor2 (2)'!E20</f>
        <v>0</v>
      </c>
      <c r="AC41" s="113" t="str">
        <f>Z41+AA41+AB41</f>
        <v>0</v>
      </c>
      <c r="AD41" s="113" t="str">
        <f>AP80</f>
        <v>0</v>
      </c>
      <c r="AE41" s="126" t="str">
        <f>MAX(AO77:AO80)</f>
        <v>0</v>
      </c>
      <c r="AF41" s="126" t="str">
        <f>MIN(AO77:AO80)</f>
        <v>0</v>
      </c>
      <c r="AG41" s="127" t="str">
        <f>IF(AE41=MAX($AE$25:$AE$48),MAX($AE$25:$AE$48),IF(AF41=MIN($AF$25:$AF$48),MIN($AF$25:$AF$48),AD41))</f>
        <v>0</v>
      </c>
      <c r="AH41" s="127" t="str">
        <f>AG41</f>
        <v>0</v>
      </c>
      <c r="AI41" s="127" t="str">
        <f>IF(AH41=$AM$110,$AM$110,IF(AH41=$AM$111,$AM$111,AH41*($AO$109/$AH$50)))</f>
        <v>0</v>
      </c>
      <c r="AJ41" s="132" t="str">
        <f>'[3]Report_Daily Hrly Load Sheet '!$T$82</f>
        <v>0</v>
      </c>
      <c r="AK41" s="129">
        <v>29</v>
      </c>
      <c r="AL41" s="74" t="s">
        <v>107</v>
      </c>
      <c r="AM41" s="75" t="str">
        <f>IF('[3]Report_Actual_RTD'!C33="","",'[3]Report_Actual_RTD'!C33)</f>
        <v>0</v>
      </c>
      <c r="AN41" s="76"/>
      <c r="AO41" s="65" t="str">
        <f>'[3]Report_Actual_RTD'!E33</f>
        <v>0</v>
      </c>
      <c r="AP41" s="77"/>
      <c r="AV41" s="130" t="str">
        <f>AA41</f>
        <v>0</v>
      </c>
      <c r="AW41" s="120">
        <v>17</v>
      </c>
    </row>
    <row r="42" spans="1:49" ht="18" customHeight="1">
      <c r="A42" s="121">
        <v>18</v>
      </c>
      <c r="B42" s="122">
        <v>590.44</v>
      </c>
      <c r="C42" s="122">
        <v>43.86</v>
      </c>
      <c r="D42" s="122">
        <v>121.33</v>
      </c>
      <c r="E42" s="122">
        <v>50</v>
      </c>
      <c r="F42" s="122">
        <v>0.75</v>
      </c>
      <c r="G42" s="122">
        <v>163</v>
      </c>
      <c r="H42" s="122">
        <v>969.38</v>
      </c>
      <c r="I42" s="123">
        <v>519.68</v>
      </c>
      <c r="J42" s="123">
        <v>1489.06</v>
      </c>
      <c r="K42" s="123">
        <v>0</v>
      </c>
      <c r="L42" s="123">
        <v>0</v>
      </c>
      <c r="M42" s="124">
        <v>0</v>
      </c>
      <c r="N42" s="123">
        <v>0</v>
      </c>
      <c r="O42" s="124">
        <v>0</v>
      </c>
      <c r="P42" s="123">
        <v>0</v>
      </c>
      <c r="Q42" s="124">
        <v>0</v>
      </c>
      <c r="R42" s="124">
        <v>0</v>
      </c>
      <c r="S42" s="124">
        <v>0</v>
      </c>
      <c r="T42" s="123">
        <v>0</v>
      </c>
      <c r="U42" s="1">
        <v>0</v>
      </c>
      <c r="V42" s="125">
        <v>1489.06</v>
      </c>
      <c r="W42" s="15"/>
      <c r="X42" s="131"/>
      <c r="Y42" s="100">
        <v>18</v>
      </c>
      <c r="Z42" s="112" t="str">
        <f>'[3]Report_Daily Hrly Load Sheet '!U40</f>
        <v>0</v>
      </c>
      <c r="AA42" s="112" t="str">
        <f>'[3]Report_Daily Hrly Load Sheet '!U20</f>
        <v>0</v>
      </c>
      <c r="AB42" s="112" t="str">
        <f>'[3]convertor2 (2)'!E21</f>
        <v>0</v>
      </c>
      <c r="AC42" s="113" t="str">
        <f>Z42+AA42+AB42</f>
        <v>0</v>
      </c>
      <c r="AD42" s="113" t="str">
        <f>AP84</f>
        <v>0</v>
      </c>
      <c r="AE42" s="126" t="str">
        <f>MAX(AO81:AO84)</f>
        <v>0</v>
      </c>
      <c r="AF42" s="126" t="str">
        <f>MIN(AO81:AO84)</f>
        <v>0</v>
      </c>
      <c r="AG42" s="127" t="str">
        <f>IF(AE42=MAX($AE$25:$AE$48),MAX($AE$25:$AE$48),IF(AF42=MIN($AF$25:$AF$48),MIN($AF$25:$AF$48),AD42))</f>
        <v>0</v>
      </c>
      <c r="AH42" s="127" t="str">
        <f>AG42</f>
        <v>0</v>
      </c>
      <c r="AI42" s="127" t="str">
        <f>IF(AH42=$AM$110,$AM$110,IF(AH42=$AM$111,$AM$111,AH42*($AO$109/$AH$50)))</f>
        <v>0</v>
      </c>
      <c r="AJ42" s="132" t="str">
        <f>'[3]Report_Daily Hrly Load Sheet '!$U$82</f>
        <v>0</v>
      </c>
      <c r="AK42" s="129">
        <v>30</v>
      </c>
      <c r="AL42" s="74" t="s">
        <v>108</v>
      </c>
      <c r="AM42" s="75" t="str">
        <f>IF('[3]Report_Actual_RTD'!C34="","",'[3]Report_Actual_RTD'!C34)</f>
        <v>0</v>
      </c>
      <c r="AN42" s="76"/>
      <c r="AO42" s="65" t="str">
        <f>'[3]Report_Actual_RTD'!E34</f>
        <v>0</v>
      </c>
      <c r="AP42" s="77"/>
      <c r="AV42" s="130" t="str">
        <f>AA42</f>
        <v>0</v>
      </c>
      <c r="AW42" s="120">
        <v>18</v>
      </c>
    </row>
    <row r="43" spans="1:49" ht="18" customHeight="1">
      <c r="A43" s="121">
        <v>19</v>
      </c>
      <c r="B43" s="122">
        <v>622.16</v>
      </c>
      <c r="C43" s="122">
        <v>43.86</v>
      </c>
      <c r="D43" s="122">
        <v>114.76</v>
      </c>
      <c r="E43" s="122">
        <v>50</v>
      </c>
      <c r="F43" s="122">
        <v>37</v>
      </c>
      <c r="G43" s="122">
        <v>173.75</v>
      </c>
      <c r="H43" s="122">
        <v>1041.53</v>
      </c>
      <c r="I43" s="123">
        <v>386.51</v>
      </c>
      <c r="J43" s="123">
        <v>1428.04</v>
      </c>
      <c r="K43" s="123">
        <v>0</v>
      </c>
      <c r="L43" s="123">
        <v>0</v>
      </c>
      <c r="M43" s="124">
        <v>0</v>
      </c>
      <c r="N43" s="123">
        <v>0</v>
      </c>
      <c r="O43" s="124">
        <v>0</v>
      </c>
      <c r="P43" s="123">
        <v>0</v>
      </c>
      <c r="Q43" s="124">
        <v>0</v>
      </c>
      <c r="R43" s="124">
        <v>0</v>
      </c>
      <c r="S43" s="124">
        <v>0</v>
      </c>
      <c r="T43" s="123">
        <v>0</v>
      </c>
      <c r="U43" s="1">
        <v>0</v>
      </c>
      <c r="V43" s="125">
        <v>1428.04</v>
      </c>
      <c r="W43" s="15"/>
      <c r="X43" s="21"/>
      <c r="Y43" s="100">
        <v>19</v>
      </c>
      <c r="Z43" s="112" t="str">
        <f>'[3]Report_Daily Hrly Load Sheet '!V40</f>
        <v>0</v>
      </c>
      <c r="AA43" s="112" t="str">
        <f>'[3]Report_Daily Hrly Load Sheet '!V20</f>
        <v>0</v>
      </c>
      <c r="AB43" s="112" t="str">
        <f>'[3]convertor2 (2)'!E22</f>
        <v>0</v>
      </c>
      <c r="AC43" s="113" t="str">
        <f>Z43+AA43+AB43</f>
        <v>0</v>
      </c>
      <c r="AD43" s="113" t="str">
        <f>AP88</f>
        <v>0</v>
      </c>
      <c r="AE43" s="126" t="str">
        <f>MAX(AO85:AO88)</f>
        <v>0</v>
      </c>
      <c r="AF43" s="126" t="str">
        <f>MIN(AO85:AO88)</f>
        <v>0</v>
      </c>
      <c r="AG43" s="127" t="str">
        <f>IF(AE43=MAX($AE$25:$AE$48),MAX($AE$25:$AE$48),IF(AF43=MIN($AF$25:$AF$48),MIN($AF$25:$AF$48),AD43))</f>
        <v>0</v>
      </c>
      <c r="AH43" s="127" t="str">
        <f>AG43</f>
        <v>0</v>
      </c>
      <c r="AI43" s="127" t="str">
        <f>IF(AH43=$AM$110,$AM$110,IF(AH43=$AM$111,$AM$111,AH43*($AO$109/$AH$50)))</f>
        <v>0</v>
      </c>
      <c r="AJ43" s="128" t="str">
        <f>'[3]Report_Daily Hrly Load Sheet '!$V$82</f>
        <v>0</v>
      </c>
      <c r="AK43" s="129">
        <v>31</v>
      </c>
      <c r="AL43" s="74" t="s">
        <v>109</v>
      </c>
      <c r="AM43" s="75" t="str">
        <f>IF('[3]Report_Actual_RTD'!C35="","",'[3]Report_Actual_RTD'!C35)</f>
        <v>0</v>
      </c>
      <c r="AN43" s="76"/>
      <c r="AO43" s="65" t="str">
        <f>'[3]Report_Actual_RTD'!E35</f>
        <v>0</v>
      </c>
      <c r="AP43" s="77"/>
      <c r="AV43" s="130" t="str">
        <f>AA43</f>
        <v>0</v>
      </c>
      <c r="AW43" s="120">
        <v>19</v>
      </c>
    </row>
    <row r="44" spans="1:49" s="145" customFormat="1" ht="18" customHeight="1">
      <c r="A44" s="121">
        <v>20</v>
      </c>
      <c r="B44" s="122">
        <v>633.72</v>
      </c>
      <c r="C44" s="122">
        <v>42.87</v>
      </c>
      <c r="D44" s="122">
        <v>113.24</v>
      </c>
      <c r="E44" s="122">
        <v>50</v>
      </c>
      <c r="F44" s="122">
        <v>37</v>
      </c>
      <c r="G44" s="122">
        <v>200</v>
      </c>
      <c r="H44" s="122">
        <v>1076.83</v>
      </c>
      <c r="I44" s="123">
        <v>401.98</v>
      </c>
      <c r="J44" s="123">
        <v>1478.81</v>
      </c>
      <c r="K44" s="123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4">
        <v>0</v>
      </c>
      <c r="S44" s="124">
        <v>0</v>
      </c>
      <c r="T44" s="123">
        <v>0</v>
      </c>
      <c r="U44" s="145">
        <v>0</v>
      </c>
      <c r="V44" s="125">
        <v>1478.81</v>
      </c>
      <c r="W44" s="143"/>
      <c r="X44" s="149"/>
      <c r="Y44" s="134">
        <v>20</v>
      </c>
      <c r="Z44" s="112" t="str">
        <f>'[3]Report_Daily Hrly Load Sheet '!W40</f>
        <v>0</v>
      </c>
      <c r="AA44" s="112" t="str">
        <f>'[3]Report_Daily Hrly Load Sheet '!W20</f>
        <v>0</v>
      </c>
      <c r="AB44" s="112" t="str">
        <f>'[3]convertor2 (2)'!E23</f>
        <v>0</v>
      </c>
      <c r="AC44" s="113" t="str">
        <f>Z44+AA44+AB44</f>
        <v>0</v>
      </c>
      <c r="AD44" s="144" t="str">
        <f>AP92</f>
        <v>0</v>
      </c>
      <c r="AE44" s="126" t="str">
        <f>MAX(AO89:AO92)</f>
        <v>0</v>
      </c>
      <c r="AF44" s="126" t="str">
        <f>MIN(AO89:AO92)</f>
        <v>0</v>
      </c>
      <c r="AG44" s="127" t="str">
        <f>IF(AE44=MAX($AE$25:$AE$48),MAX($AE$25:$AE$48),IF(AF44=MIN($AF$25:$AF$48),MIN($AF$25:$AF$48),AD44))</f>
        <v>0</v>
      </c>
      <c r="AH44" s="127" t="str">
        <f>AG44</f>
        <v>0</v>
      </c>
      <c r="AI44" s="127" t="str">
        <f>IF(AH44=$AM$110,$AM$110,IF(AH44=$AM$111,$AM$111,AH44*($AO$109/$AH$50)))</f>
        <v>0</v>
      </c>
      <c r="AJ44" s="132" t="str">
        <f>'[3]Report_Daily Hrly Load Sheet '!$W$82</f>
        <v>0</v>
      </c>
      <c r="AK44" s="129">
        <v>32</v>
      </c>
      <c r="AL44" s="74" t="s">
        <v>110</v>
      </c>
      <c r="AM44" s="75" t="str">
        <f>IF('[3]Report_Actual_RTD'!C36="","",'[3]Report_Actual_RTD'!C36)</f>
        <v>0</v>
      </c>
      <c r="AN44" s="118" t="str">
        <f>IF(SUM(AM41:AM44)&gt;0,AVERAGE(AM41:AM44),"")</f>
        <v>0</v>
      </c>
      <c r="AO44" s="65" t="str">
        <f>'[3]Report_Actual_RTD'!E36</f>
        <v>0</v>
      </c>
      <c r="AP44" s="77" t="str">
        <f>IF(SUM(AO41:AO44)&gt;0,AVERAGE(AO41:AO44),0)</f>
        <v>0</v>
      </c>
      <c r="AV44" s="136" t="str">
        <f>AA44</f>
        <v>0</v>
      </c>
      <c r="AW44" s="137">
        <v>20</v>
      </c>
    </row>
    <row r="45" spans="1:49" ht="18" customHeight="1">
      <c r="A45" s="121">
        <v>21</v>
      </c>
      <c r="B45" s="122">
        <v>641.59</v>
      </c>
      <c r="C45" s="122">
        <v>60.31</v>
      </c>
      <c r="D45" s="122">
        <v>121.33</v>
      </c>
      <c r="E45" s="122">
        <v>50</v>
      </c>
      <c r="F45" s="122">
        <v>37.75</v>
      </c>
      <c r="G45" s="122">
        <v>200.5</v>
      </c>
      <c r="H45" s="122">
        <v>1111.48</v>
      </c>
      <c r="I45" s="123">
        <v>357.32</v>
      </c>
      <c r="J45" s="123">
        <v>1468.8</v>
      </c>
      <c r="K45" s="123">
        <v>0</v>
      </c>
      <c r="L45" s="123">
        <v>0</v>
      </c>
      <c r="M45" s="124">
        <v>0</v>
      </c>
      <c r="N45" s="123">
        <v>0</v>
      </c>
      <c r="O45" s="124">
        <v>0</v>
      </c>
      <c r="P45" s="123">
        <v>0</v>
      </c>
      <c r="Q45" s="124">
        <v>0</v>
      </c>
      <c r="R45" s="124">
        <v>0</v>
      </c>
      <c r="S45" s="124">
        <v>0</v>
      </c>
      <c r="T45" s="123">
        <v>0</v>
      </c>
      <c r="U45" s="1">
        <v>0</v>
      </c>
      <c r="V45" s="125">
        <v>1468.8</v>
      </c>
      <c r="W45" s="15"/>
      <c r="X45" s="131"/>
      <c r="Y45" s="100">
        <v>21</v>
      </c>
      <c r="Z45" s="112" t="str">
        <f>'[3]Report_Daily Hrly Load Sheet '!X40</f>
        <v>0</v>
      </c>
      <c r="AA45" s="112" t="str">
        <f>'[3]Report_Daily Hrly Load Sheet '!X20</f>
        <v>0</v>
      </c>
      <c r="AB45" s="112" t="str">
        <f>'[3]convertor2 (2)'!E24</f>
        <v>0</v>
      </c>
      <c r="AC45" s="113" t="str">
        <f>Z45+AA45+AB45</f>
        <v>0</v>
      </c>
      <c r="AD45" s="113" t="str">
        <f>AP96</f>
        <v>0</v>
      </c>
      <c r="AE45" s="126" t="str">
        <f>MAX(AO93:AO96)</f>
        <v>0</v>
      </c>
      <c r="AF45" s="126" t="str">
        <f>MIN(AO93:AO96)</f>
        <v>0</v>
      </c>
      <c r="AG45" s="127" t="str">
        <f>IF(AE45=MAX($AE$25:$AE$48),MAX($AE$25:$AE$48),IF(AF45=MIN($AF$25:$AF$48),MIN($AF$25:$AF$48),AD45))</f>
        <v>0</v>
      </c>
      <c r="AH45" s="127" t="str">
        <f>AG45</f>
        <v>0</v>
      </c>
      <c r="AI45" s="127" t="str">
        <f>IF(AH45=$AM$110,$AM$110,IF(AH45=$AM$111,$AM$111,AH45*($AO$109/$AH$50)))</f>
        <v>0</v>
      </c>
      <c r="AJ45" s="132" t="str">
        <f>'[3]Report_Daily Hrly Load Sheet '!$X$82</f>
        <v>0</v>
      </c>
      <c r="AK45" s="129">
        <v>33</v>
      </c>
      <c r="AL45" s="74" t="s">
        <v>111</v>
      </c>
      <c r="AM45" s="75" t="str">
        <f>IF('[3]Report_Actual_RTD'!C37="","",'[3]Report_Actual_RTD'!C37)</f>
        <v>0</v>
      </c>
      <c r="AN45" s="76"/>
      <c r="AO45" s="65" t="str">
        <f>'[3]Report_Actual_RTD'!E37</f>
        <v>0</v>
      </c>
      <c r="AP45" s="77"/>
      <c r="AV45" s="130" t="str">
        <f>AA45</f>
        <v>0</v>
      </c>
      <c r="AW45" s="120">
        <v>21</v>
      </c>
    </row>
    <row r="46" spans="1:49" ht="18" customHeight="1">
      <c r="A46" s="121">
        <v>22</v>
      </c>
      <c r="B46" s="122">
        <v>657.08</v>
      </c>
      <c r="C46" s="122">
        <v>59.81</v>
      </c>
      <c r="D46" s="122">
        <v>173.4</v>
      </c>
      <c r="E46" s="122">
        <v>50</v>
      </c>
      <c r="F46" s="122">
        <v>74</v>
      </c>
      <c r="G46" s="122">
        <v>200</v>
      </c>
      <c r="H46" s="122">
        <v>1214.29</v>
      </c>
      <c r="I46" s="123">
        <v>197.49</v>
      </c>
      <c r="J46" s="123">
        <v>1411.78</v>
      </c>
      <c r="K46" s="123">
        <v>0</v>
      </c>
      <c r="L46" s="123">
        <v>0</v>
      </c>
      <c r="M46" s="124">
        <v>0</v>
      </c>
      <c r="N46" s="123">
        <v>0</v>
      </c>
      <c r="O46" s="124">
        <v>0</v>
      </c>
      <c r="P46" s="123">
        <v>0</v>
      </c>
      <c r="Q46" s="124">
        <v>0</v>
      </c>
      <c r="R46" s="124">
        <v>0</v>
      </c>
      <c r="S46" s="124">
        <v>0</v>
      </c>
      <c r="T46" s="123">
        <v>0</v>
      </c>
      <c r="U46" s="1">
        <v>0</v>
      </c>
      <c r="V46" s="125">
        <v>1411.78</v>
      </c>
      <c r="W46" s="15"/>
      <c r="X46" s="131"/>
      <c r="Y46" s="100">
        <v>22</v>
      </c>
      <c r="Z46" s="112" t="str">
        <f>'[3]Report_Daily Hrly Load Sheet '!Y40</f>
        <v>0</v>
      </c>
      <c r="AA46" s="112" t="str">
        <f>'[3]Report_Daily Hrly Load Sheet '!Y20</f>
        <v>0</v>
      </c>
      <c r="AB46" s="112" t="str">
        <f>'[3]convertor2 (2)'!E25</f>
        <v>0</v>
      </c>
      <c r="AC46" s="113" t="str">
        <f>Z46+AA46+AB46</f>
        <v>0</v>
      </c>
      <c r="AD46" s="113" t="str">
        <f>AP100</f>
        <v>0</v>
      </c>
      <c r="AE46" s="126" t="str">
        <f>MAX(AO97:AO100)</f>
        <v>0</v>
      </c>
      <c r="AF46" s="126" t="str">
        <f>MIN(AO97:AO100)</f>
        <v>0</v>
      </c>
      <c r="AG46" s="127" t="str">
        <f>IF(AE46=MAX($AE$25:$AE$48),MAX($AE$25:$AE$48),IF(AF46=MIN($AF$25:$AF$48),MIN($AF$25:$AF$48),AD46))</f>
        <v>0</v>
      </c>
      <c r="AH46" s="127" t="str">
        <f>AG46</f>
        <v>0</v>
      </c>
      <c r="AI46" s="127" t="str">
        <f>IF(AH46=$AM$110,$AM$110,IF(AH46=$AM$111,$AM$111,AH46*($AO$109/$AH$50)))</f>
        <v>0</v>
      </c>
      <c r="AJ46" s="132" t="str">
        <f>'[3]Report_Daily Hrly Load Sheet '!$Y$82</f>
        <v>0</v>
      </c>
      <c r="AK46" s="129">
        <v>34</v>
      </c>
      <c r="AL46" s="74" t="s">
        <v>112</v>
      </c>
      <c r="AM46" s="75" t="str">
        <f>IF('[3]Report_Actual_RTD'!C38="","",'[3]Report_Actual_RTD'!C38)</f>
        <v>0</v>
      </c>
      <c r="AN46" s="76"/>
      <c r="AO46" s="65" t="str">
        <f>'[3]Report_Actual_RTD'!E38</f>
        <v>0</v>
      </c>
      <c r="AP46" s="77"/>
      <c r="AV46" s="130" t="str">
        <f>AA46</f>
        <v>0</v>
      </c>
      <c r="AW46" s="120">
        <v>22</v>
      </c>
    </row>
    <row r="47" spans="1:49" ht="18" customHeight="1">
      <c r="A47" s="121">
        <v>23</v>
      </c>
      <c r="B47" s="122">
        <v>659.79</v>
      </c>
      <c r="C47" s="122">
        <v>59.81</v>
      </c>
      <c r="D47" s="122">
        <v>260.1</v>
      </c>
      <c r="E47" s="122">
        <v>50</v>
      </c>
      <c r="F47" s="122">
        <v>81</v>
      </c>
      <c r="G47" s="122">
        <v>200</v>
      </c>
      <c r="H47" s="122">
        <v>1310.7</v>
      </c>
      <c r="I47" s="123">
        <v>27.81</v>
      </c>
      <c r="J47" s="123">
        <v>1338.5</v>
      </c>
      <c r="K47" s="123">
        <v>0</v>
      </c>
      <c r="L47" s="123">
        <v>0</v>
      </c>
      <c r="M47" s="124">
        <v>0</v>
      </c>
      <c r="N47" s="123">
        <v>0</v>
      </c>
      <c r="O47" s="124">
        <v>0</v>
      </c>
      <c r="P47" s="123">
        <v>0</v>
      </c>
      <c r="Q47" s="124">
        <v>0</v>
      </c>
      <c r="R47" s="124">
        <v>0</v>
      </c>
      <c r="S47" s="124">
        <v>0</v>
      </c>
      <c r="T47" s="123">
        <v>0</v>
      </c>
      <c r="U47" s="1">
        <v>0</v>
      </c>
      <c r="V47" s="125">
        <v>1338.5</v>
      </c>
      <c r="W47" s="15"/>
      <c r="X47" s="21"/>
      <c r="Y47" s="100">
        <v>23</v>
      </c>
      <c r="Z47" s="112" t="str">
        <f>'[3]Report_Daily Hrly Load Sheet '!Z40</f>
        <v>0</v>
      </c>
      <c r="AA47" s="112" t="str">
        <f>'[3]Report_Daily Hrly Load Sheet '!Z20</f>
        <v>0</v>
      </c>
      <c r="AB47" s="112" t="str">
        <f>'[3]convertor2 (2)'!E26</f>
        <v>0</v>
      </c>
      <c r="AC47" s="113" t="str">
        <f>Z47+AA47+AB47</f>
        <v>0</v>
      </c>
      <c r="AD47" s="113" t="str">
        <f>AP104</f>
        <v>0</v>
      </c>
      <c r="AE47" s="126" t="str">
        <f>MAX(AO101:AO104)</f>
        <v>0</v>
      </c>
      <c r="AF47" s="126" t="str">
        <f>MIN(AO101:AO104)</f>
        <v>0</v>
      </c>
      <c r="AG47" s="127" t="str">
        <f>IF(AE47=MAX($AE$25:$AE$48),MAX($AE$25:$AE$48),IF(AF47=MIN($AF$25:$AF$48),MIN($AF$25:$AF$48),AD47))</f>
        <v>0</v>
      </c>
      <c r="AH47" s="127" t="str">
        <f>AG47</f>
        <v>0</v>
      </c>
      <c r="AI47" s="127" t="str">
        <f>IF(AH47=$AM$110,$AM$110,IF(AH47=$AM$111,$AM$111,AH47*($AO$109/$AH$50)))</f>
        <v>0</v>
      </c>
      <c r="AJ47" s="132" t="str">
        <f>'[3]Report_Daily Hrly Load Sheet '!$Z$82</f>
        <v>0</v>
      </c>
      <c r="AK47" s="129">
        <v>35</v>
      </c>
      <c r="AL47" s="74" t="s">
        <v>113</v>
      </c>
      <c r="AM47" s="75" t="str">
        <f>IF('[3]Report_Actual_RTD'!C39="","",'[3]Report_Actual_RTD'!C39)</f>
        <v>0</v>
      </c>
      <c r="AN47" s="76"/>
      <c r="AO47" s="65" t="str">
        <f>'[3]Report_Actual_RTD'!E39</f>
        <v>0</v>
      </c>
      <c r="AP47" s="77"/>
      <c r="AV47" s="130" t="str">
        <f>AA47</f>
        <v>0</v>
      </c>
      <c r="AW47" s="120">
        <v>23</v>
      </c>
    </row>
    <row r="48" spans="1:49" ht="18" customHeight="1">
      <c r="A48" s="121">
        <v>24</v>
      </c>
      <c r="B48" s="122">
        <v>630.52</v>
      </c>
      <c r="C48" s="122">
        <v>59.81</v>
      </c>
      <c r="D48" s="122">
        <v>302.31</v>
      </c>
      <c r="E48" s="122">
        <v>50</v>
      </c>
      <c r="F48" s="122">
        <v>81</v>
      </c>
      <c r="G48" s="122">
        <v>200</v>
      </c>
      <c r="H48" s="122">
        <v>1323.64</v>
      </c>
      <c r="I48" s="123">
        <v>-57.92</v>
      </c>
      <c r="J48" s="123">
        <v>1265.73</v>
      </c>
      <c r="K48" s="123">
        <v>0</v>
      </c>
      <c r="L48" s="123">
        <v>0</v>
      </c>
      <c r="M48" s="124">
        <v>0</v>
      </c>
      <c r="N48" s="123">
        <v>0</v>
      </c>
      <c r="O48" s="124">
        <v>0</v>
      </c>
      <c r="P48" s="123">
        <v>0</v>
      </c>
      <c r="Q48" s="124">
        <v>0</v>
      </c>
      <c r="R48" s="124">
        <v>0</v>
      </c>
      <c r="S48" s="124">
        <v>0</v>
      </c>
      <c r="T48" s="123">
        <v>0</v>
      </c>
      <c r="U48" s="1">
        <v>0</v>
      </c>
      <c r="V48" s="125">
        <v>1265.73</v>
      </c>
      <c r="W48" s="15"/>
      <c r="X48" s="131"/>
      <c r="Y48" s="100">
        <v>24</v>
      </c>
      <c r="Z48" s="112" t="str">
        <f>'[3]Report_Daily Hrly Load Sheet '!AA40</f>
        <v>0</v>
      </c>
      <c r="AA48" s="112" t="str">
        <f>'[3]Report_Daily Hrly Load Sheet '!AA20</f>
        <v>0</v>
      </c>
      <c r="AB48" s="112" t="str">
        <f>'[3]convertor2 (2)'!E27</f>
        <v>0</v>
      </c>
      <c r="AC48" s="113" t="str">
        <f>Z48+AA48+AB48</f>
        <v>0</v>
      </c>
      <c r="AD48" s="113" t="str">
        <f>AP108</f>
        <v>0</v>
      </c>
      <c r="AE48" s="126" t="str">
        <f>MAX(AO105:AO108)</f>
        <v>0</v>
      </c>
      <c r="AF48" s="126" t="str">
        <f>MIN(AO106:AO109)</f>
        <v>0</v>
      </c>
      <c r="AG48" s="127" t="str">
        <f>IF(AE48=MAX($AE$25:$AE$48),MAX($AE$25:$AE$48),IF(AF48=MIN($AF$25:$AF$48),MIN($AF$25:$AF$48),AD48))</f>
        <v>0</v>
      </c>
      <c r="AH48" s="127" t="str">
        <f>AG48</f>
        <v>0</v>
      </c>
      <c r="AI48" s="127" t="str">
        <f>IF(AH48=$AM$110,$AM$110,IF(AH48=$AM$111,$AM$111,AH48*($AO$109/$AH$50)))</f>
        <v>0</v>
      </c>
      <c r="AJ48" s="132" t="str">
        <f>'[3]Report_Daily Hrly Load Sheet '!$AA$82</f>
        <v>0</v>
      </c>
      <c r="AK48" s="129">
        <v>36</v>
      </c>
      <c r="AL48" s="74" t="s">
        <v>114</v>
      </c>
      <c r="AM48" s="75" t="str">
        <f>IF('[3]Report_Actual_RTD'!C40="","",'[3]Report_Actual_RTD'!C40)</f>
        <v>0</v>
      </c>
      <c r="AN48" s="118" t="str">
        <f>IF(SUM(AM45:AM48)&gt;0,AVERAGE(AM45:AM48),"")</f>
        <v>0</v>
      </c>
      <c r="AO48" s="65" t="str">
        <f>'[3]Report_Actual_RTD'!E40</f>
        <v>0</v>
      </c>
      <c r="AP48" s="77" t="str">
        <f>IF(SUM(AO45:AO48)&gt;0,AVERAGE(AO45:AO48),0)</f>
        <v>0</v>
      </c>
      <c r="AV48" s="130" t="str">
        <f>AA48</f>
        <v>0</v>
      </c>
      <c r="AW48" s="120">
        <v>24</v>
      </c>
    </row>
    <row r="49" spans="1:42" ht="15" customHeight="1">
      <c r="A49" s="150"/>
      <c r="B49" s="151"/>
      <c r="C49" s="151"/>
      <c r="D49" s="122"/>
      <c r="E49" s="152"/>
      <c r="F49" s="152"/>
      <c r="G49" s="152"/>
      <c r="H49" s="151"/>
      <c r="I49" s="153"/>
      <c r="J49" s="154"/>
      <c r="K49" s="154"/>
      <c r="L49" s="155"/>
      <c r="M49" s="156"/>
      <c r="N49" s="156"/>
      <c r="O49" s="156"/>
      <c r="P49" s="156"/>
      <c r="Q49" s="156"/>
      <c r="R49" s="156"/>
      <c r="S49" s="156"/>
      <c r="T49" s="157"/>
      <c r="U49" s="157"/>
      <c r="V49" s="158"/>
      <c r="W49" s="15"/>
      <c r="X49" s="15"/>
      <c r="Y49" s="100"/>
      <c r="Z49" s="159"/>
      <c r="AA49" s="159"/>
      <c r="AB49" s="139"/>
      <c r="AC49" s="113"/>
      <c r="AD49" s="160"/>
      <c r="AE49" s="161"/>
      <c r="AF49" s="161"/>
      <c r="AG49" s="162"/>
      <c r="AH49" s="162"/>
      <c r="AI49" s="127"/>
      <c r="AJ49" s="163"/>
      <c r="AK49" s="84">
        <v>37</v>
      </c>
      <c r="AL49" s="85" t="s">
        <v>115</v>
      </c>
      <c r="AM49" s="75" t="str">
        <f>IF('[3]Report_Actual_RTD'!C41="","",'[3]Report_Actual_RTD'!C41)</f>
        <v>0</v>
      </c>
      <c r="AN49" s="86"/>
      <c r="AO49" s="65" t="str">
        <f>'[3]Report_Actual_RTD'!E41</f>
        <v>0</v>
      </c>
      <c r="AP49" s="77"/>
    </row>
    <row r="50" spans="1:42" ht="26.85" customHeight="1">
      <c r="A50" s="164" t="s">
        <v>116</v>
      </c>
      <c r="B50" s="156">
        <v>14618.38</v>
      </c>
      <c r="C50" s="156">
        <v>1039.99</v>
      </c>
      <c r="D50" s="156">
        <v>3748.02</v>
      </c>
      <c r="E50" s="156">
        <v>1149.5</v>
      </c>
      <c r="F50" s="156">
        <v>849</v>
      </c>
      <c r="G50" s="156">
        <v>4184.25</v>
      </c>
      <c r="H50" s="156">
        <v>25589.13</v>
      </c>
      <c r="I50" s="156">
        <v>33870.48</v>
      </c>
      <c r="J50" s="156">
        <v>8281.36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65">
        <v>33870.48</v>
      </c>
      <c r="W50" s="15"/>
      <c r="X50" s="15"/>
      <c r="Y50" s="166" t="s">
        <v>54</v>
      </c>
      <c r="Z50" s="167" t="str">
        <f>SUM(Z25:Z48)</f>
        <v>0</v>
      </c>
      <c r="AA50" s="167" t="str">
        <f>SUM(AA25:AA49)</f>
        <v>0</v>
      </c>
      <c r="AB50" s="167" t="str">
        <f>SUM(AB25:AB49)</f>
        <v>0</v>
      </c>
      <c r="AC50" s="168" t="str">
        <f>SUM(AC25:AC49)</f>
        <v>0</v>
      </c>
      <c r="AD50" s="168" t="str">
        <f>SUM(AD25:AD49)</f>
        <v>0</v>
      </c>
      <c r="AE50" s="132"/>
      <c r="AF50" s="132"/>
      <c r="AG50" s="169" t="str">
        <f>SUM(AG25:AG49)</f>
        <v>0</v>
      </c>
      <c r="AH50" s="169" t="str">
        <f>SUM(AH25:AH49)</f>
        <v>0</v>
      </c>
      <c r="AI50" s="169" t="str">
        <f>SUM(AI25:AI49)</f>
        <v>0</v>
      </c>
      <c r="AJ50" s="170" t="str">
        <f>SUM(AJ25:AJ49)</f>
        <v>0</v>
      </c>
      <c r="AK50" s="84">
        <v>38</v>
      </c>
      <c r="AL50" s="85" t="s">
        <v>117</v>
      </c>
      <c r="AM50" s="75" t="str">
        <f>IF('[3]Report_Actual_RTD'!C42="","",'[3]Report_Actual_RTD'!C42)</f>
        <v>0</v>
      </c>
      <c r="AN50" s="86"/>
      <c r="AO50" s="65" t="str">
        <f>'[3]Report_Actual_RTD'!E42</f>
        <v>0</v>
      </c>
      <c r="AP50" s="77"/>
    </row>
    <row r="51" spans="1:42" ht="11.25" customHeight="1">
      <c r="A51" s="171"/>
      <c r="B51" s="172"/>
      <c r="C51" s="172"/>
      <c r="D51" s="172"/>
      <c r="E51" s="172"/>
      <c r="F51" s="172"/>
      <c r="G51" s="172"/>
      <c r="H51" s="172"/>
      <c r="I51" s="173"/>
      <c r="J51" s="174"/>
      <c r="K51" s="58"/>
      <c r="L51" s="174"/>
      <c r="M51" s="55"/>
      <c r="N51" s="55"/>
      <c r="O51" s="55"/>
      <c r="P51" s="55"/>
      <c r="Q51" s="55"/>
      <c r="R51" s="55"/>
      <c r="S51" s="55"/>
      <c r="T51" s="55"/>
      <c r="U51" s="55"/>
      <c r="V51" s="175"/>
      <c r="W51" s="15"/>
      <c r="X51" s="15"/>
      <c r="Y51" s="176"/>
      <c r="Z51" s="177"/>
      <c r="AA51" s="177"/>
      <c r="AB51" s="178"/>
      <c r="AC51" s="179"/>
      <c r="AD51" s="180"/>
      <c r="AE51" s="181"/>
      <c r="AF51" s="181"/>
      <c r="AG51" s="182"/>
      <c r="AH51" s="182"/>
      <c r="AI51" s="182"/>
      <c r="AJ51" s="183"/>
      <c r="AK51" s="84">
        <v>39</v>
      </c>
      <c r="AL51" s="85" t="s">
        <v>118</v>
      </c>
      <c r="AM51" s="75" t="str">
        <f>IF('[3]Report_Actual_RTD'!C43="","",'[3]Report_Actual_RTD'!C43)</f>
        <v>0</v>
      </c>
      <c r="AN51" s="86"/>
      <c r="AO51" s="65" t="str">
        <f>'[3]Report_Actual_RTD'!E43</f>
        <v>0</v>
      </c>
      <c r="AP51" s="77"/>
    </row>
    <row r="52" spans="1:42" ht="11.25" customHeight="1">
      <c r="A52" s="171"/>
      <c r="B52" s="172"/>
      <c r="C52" s="172"/>
      <c r="D52" s="172"/>
      <c r="E52" s="172"/>
      <c r="F52" s="172"/>
      <c r="G52" s="172"/>
      <c r="H52" s="172"/>
      <c r="I52" s="173"/>
      <c r="J52" s="174"/>
      <c r="K52" s="58"/>
      <c r="L52" s="174"/>
      <c r="M52" s="55"/>
      <c r="N52" s="55"/>
      <c r="O52" s="55"/>
      <c r="P52" s="55"/>
      <c r="Q52" s="55"/>
      <c r="R52" s="55"/>
      <c r="S52" s="55"/>
      <c r="T52" s="55"/>
      <c r="U52" s="55"/>
      <c r="V52" s="175"/>
      <c r="W52" s="15"/>
      <c r="X52" s="15"/>
      <c r="Y52" s="184"/>
      <c r="Z52" s="185"/>
      <c r="AA52" s="185"/>
      <c r="AB52" s="186"/>
      <c r="AC52" s="187"/>
      <c r="AD52" s="180"/>
      <c r="AE52" s="181"/>
      <c r="AF52" s="181"/>
      <c r="AG52" s="182"/>
      <c r="AH52" s="182"/>
      <c r="AI52" s="182"/>
      <c r="AJ52" s="188"/>
      <c r="AK52" s="84">
        <v>40</v>
      </c>
      <c r="AL52" s="85" t="s">
        <v>119</v>
      </c>
      <c r="AM52" s="75" t="str">
        <f>IF('[3]Report_Actual_RTD'!C44="","",'[3]Report_Actual_RTD'!C44)</f>
        <v>0</v>
      </c>
      <c r="AN52" s="142" t="str">
        <f>IF(SUM(AM49:AM52)&gt;0,AVERAGE(AM49:AM52),"")</f>
        <v>0</v>
      </c>
      <c r="AO52" s="65" t="str">
        <f>'[3]Report_Actual_RTD'!E44</f>
        <v>0</v>
      </c>
      <c r="AP52" s="77" t="str">
        <f>IF(SUM(AO49:AO52)&gt;0,AVERAGE(AO49:AO52),0)</f>
        <v>0</v>
      </c>
    </row>
    <row r="53" spans="1:42" ht="18" customHeight="1">
      <c r="A53" s="54"/>
      <c r="B53" s="189"/>
      <c r="C53" s="189"/>
      <c r="D53" s="190" t="s">
        <v>120</v>
      </c>
      <c r="E53" s="191"/>
      <c r="F53" s="191"/>
      <c r="G53" s="191"/>
      <c r="H53" s="192"/>
      <c r="I53" s="193"/>
      <c r="J53" s="193"/>
      <c r="K53" s="194"/>
      <c r="L53" s="194"/>
      <c r="M53" s="195">
        <v>50.01</v>
      </c>
      <c r="N53" s="195"/>
      <c r="O53" s="196" t="s">
        <v>121</v>
      </c>
      <c r="P53" s="197"/>
      <c r="Q53" s="197"/>
      <c r="R53" s="197"/>
      <c r="S53" s="197"/>
      <c r="T53" s="198"/>
      <c r="U53" s="198"/>
      <c r="V53" s="63"/>
      <c r="W53" s="15"/>
      <c r="X53" s="15"/>
      <c r="Y53" s="199" t="s">
        <v>122</v>
      </c>
      <c r="Z53" s="185"/>
      <c r="AA53" s="185"/>
      <c r="AB53" s="186"/>
      <c r="AC53" s="187"/>
      <c r="AD53" s="200"/>
      <c r="AE53" s="201"/>
      <c r="AF53" s="201"/>
      <c r="AG53" s="182"/>
      <c r="AH53" s="182"/>
      <c r="AI53" s="182"/>
      <c r="AJ53" s="188"/>
      <c r="AK53" s="84">
        <v>41</v>
      </c>
      <c r="AL53" s="85" t="s">
        <v>123</v>
      </c>
      <c r="AM53" s="75" t="str">
        <f>IF('[3]Report_Actual_RTD'!C45="","",'[3]Report_Actual_RTD'!C45)</f>
        <v>0</v>
      </c>
      <c r="AN53" s="86"/>
      <c r="AO53" s="65" t="str">
        <f>'[3]Report_Actual_RTD'!E45</f>
        <v>0</v>
      </c>
      <c r="AP53" s="77"/>
    </row>
    <row r="54" spans="1:42" ht="15" customHeight="1">
      <c r="A54" s="202"/>
      <c r="B54" s="203"/>
      <c r="C54" s="203"/>
      <c r="D54" s="190" t="s">
        <v>124</v>
      </c>
      <c r="E54" s="191"/>
      <c r="F54" s="191"/>
      <c r="G54" s="191"/>
      <c r="H54" s="192"/>
      <c r="I54" s="193"/>
      <c r="J54" s="193"/>
      <c r="K54" s="194"/>
      <c r="L54" s="194"/>
      <c r="M54" s="195">
        <v>1621</v>
      </c>
      <c r="N54" s="195"/>
      <c r="O54" s="196" t="s">
        <v>125</v>
      </c>
      <c r="P54" s="197"/>
      <c r="Q54" s="197"/>
      <c r="R54" s="197"/>
      <c r="S54" s="197"/>
      <c r="T54" s="174"/>
      <c r="U54" s="198"/>
      <c r="V54" s="204"/>
      <c r="W54" s="15"/>
      <c r="X54" s="15"/>
      <c r="Y54" s="184"/>
      <c r="Z54" s="185"/>
      <c r="AA54" s="185"/>
      <c r="AB54" s="186"/>
      <c r="AC54" s="187"/>
      <c r="AD54" s="180"/>
      <c r="AE54" s="181"/>
      <c r="AF54" s="181"/>
      <c r="AG54" s="182"/>
      <c r="AH54" s="182"/>
      <c r="AI54" s="182"/>
      <c r="AJ54" s="188"/>
      <c r="AK54" s="84">
        <v>42</v>
      </c>
      <c r="AL54" s="85" t="s">
        <v>126</v>
      </c>
      <c r="AM54" s="75" t="str">
        <f>IF('[3]Report_Actual_RTD'!C46="","",'[3]Report_Actual_RTD'!C46)</f>
        <v>0</v>
      </c>
      <c r="AN54" s="86"/>
      <c r="AO54" s="65" t="str">
        <f>'[3]Report_Actual_RTD'!E46</f>
        <v>0</v>
      </c>
      <c r="AP54" s="77"/>
    </row>
    <row r="55" spans="1:42" ht="18" customHeight="1">
      <c r="A55" s="78"/>
      <c r="B55" s="79"/>
      <c r="C55" s="79"/>
      <c r="D55" s="190" t="s">
        <v>127</v>
      </c>
      <c r="E55" s="191"/>
      <c r="F55" s="191"/>
      <c r="G55" s="191"/>
      <c r="H55" s="192"/>
      <c r="I55" s="193"/>
      <c r="J55" s="193"/>
      <c r="K55" s="194"/>
      <c r="L55" s="194"/>
      <c r="M55" s="195">
        <v>1621</v>
      </c>
      <c r="N55" s="195"/>
      <c r="O55" s="196" t="s">
        <v>125</v>
      </c>
      <c r="P55" s="197"/>
      <c r="Q55" s="197"/>
      <c r="R55" s="197"/>
      <c r="S55" s="197"/>
      <c r="T55" s="174"/>
      <c r="U55" s="79"/>
      <c r="V55" s="80"/>
      <c r="W55" s="15"/>
      <c r="X55" s="15"/>
      <c r="Y55" s="205" t="s">
        <v>128</v>
      </c>
      <c r="Z55" s="113" t="str">
        <f>AM110</f>
        <v>0</v>
      </c>
      <c r="AA55" s="206"/>
      <c r="AB55" s="207"/>
      <c r="AC55" s="208"/>
      <c r="AD55" s="180"/>
      <c r="AE55" s="181"/>
      <c r="AF55" s="181"/>
      <c r="AG55" s="182"/>
      <c r="AH55" s="182"/>
      <c r="AI55" s="182"/>
      <c r="AJ55" s="188"/>
      <c r="AK55" s="84">
        <v>43</v>
      </c>
      <c r="AL55" s="85" t="s">
        <v>129</v>
      </c>
      <c r="AM55" s="75" t="str">
        <f>IF('[3]Report_Actual_RTD'!C47="","",'[3]Report_Actual_RTD'!C47)</f>
        <v>0</v>
      </c>
      <c r="AN55" s="86"/>
      <c r="AO55" s="65" t="str">
        <f>'[3]Report_Actual_RTD'!E47</f>
        <v>0</v>
      </c>
      <c r="AP55" s="77"/>
    </row>
    <row r="56" spans="1:42" ht="18" customHeight="1">
      <c r="A56" s="78"/>
      <c r="B56" s="79"/>
      <c r="C56" s="79"/>
      <c r="D56" s="190" t="s">
        <v>130</v>
      </c>
      <c r="E56" s="191"/>
      <c r="F56" s="191"/>
      <c r="G56" s="191"/>
      <c r="H56" s="192"/>
      <c r="I56" s="193"/>
      <c r="J56" s="193"/>
      <c r="K56" s="194"/>
      <c r="L56" s="194"/>
      <c r="M56" s="195">
        <v>1088</v>
      </c>
      <c r="N56" s="195"/>
      <c r="O56" s="196" t="s">
        <v>125</v>
      </c>
      <c r="P56" s="196"/>
      <c r="Q56" s="196"/>
      <c r="R56" s="196"/>
      <c r="S56" s="196"/>
      <c r="T56" s="111" t="s">
        <v>131</v>
      </c>
      <c r="U56" s="61" t="s">
        <v>132</v>
      </c>
      <c r="V56" s="80"/>
      <c r="W56" s="15"/>
      <c r="X56" s="15"/>
      <c r="Y56" s="209" t="s">
        <v>133</v>
      </c>
      <c r="Z56" s="210" t="str">
        <f>AM111</f>
        <v>0</v>
      </c>
      <c r="AA56" s="211"/>
      <c r="AB56" s="212"/>
      <c r="AC56" s="213"/>
      <c r="AD56" s="214"/>
      <c r="AE56" s="215"/>
      <c r="AF56" s="215"/>
      <c r="AG56" s="216"/>
      <c r="AH56" s="216"/>
      <c r="AI56" s="216"/>
      <c r="AJ56" s="217"/>
      <c r="AK56" s="97">
        <v>44</v>
      </c>
      <c r="AL56" s="74" t="s">
        <v>134</v>
      </c>
      <c r="AM56" s="75" t="str">
        <f>IF('[3]Report_Actual_RTD'!C48="","",'[3]Report_Actual_RTD'!C48)</f>
        <v>0</v>
      </c>
      <c r="AN56" s="118" t="str">
        <f>IF(SUM(AM53:AM56)&gt;0,AVERAGE(AM53:AM56),"")</f>
        <v>0</v>
      </c>
      <c r="AO56" s="65" t="str">
        <f>'[3]Report_Actual_RTD'!E48</f>
        <v>0</v>
      </c>
      <c r="AP56" s="77" t="str">
        <f>IF(SUM(AO53:AO56)&gt;0,AVERAGE(AO53:AO56),0)</f>
        <v>0</v>
      </c>
    </row>
    <row r="57" spans="1:42" ht="18" customHeight="1">
      <c r="A57" s="78"/>
      <c r="B57" s="79"/>
      <c r="C57" s="79"/>
      <c r="D57" s="190" t="s">
        <v>135</v>
      </c>
      <c r="E57" s="191"/>
      <c r="F57" s="191"/>
      <c r="G57" s="191"/>
      <c r="H57" s="192"/>
      <c r="I57" s="193"/>
      <c r="J57" s="193"/>
      <c r="K57" s="194"/>
      <c r="L57" s="194"/>
      <c r="M57" s="195">
        <v>14618.38</v>
      </c>
      <c r="N57" s="195"/>
      <c r="O57" s="196" t="s">
        <v>136</v>
      </c>
      <c r="P57" s="196"/>
      <c r="Q57" s="196"/>
      <c r="R57" s="196"/>
      <c r="S57" s="196"/>
      <c r="T57" s="218">
        <v>16.87</v>
      </c>
      <c r="U57" s="219">
        <v>14601.51</v>
      </c>
      <c r="V57" s="80"/>
      <c r="W57" s="15"/>
      <c r="X57" s="15"/>
      <c r="Y57" s="15"/>
      <c r="Z57" s="2"/>
      <c r="AA57" s="2"/>
      <c r="AB57" s="10"/>
      <c r="AC57" s="15"/>
      <c r="AD57" s="22"/>
      <c r="AE57" s="22"/>
      <c r="AF57" s="22"/>
      <c r="AG57" s="23"/>
      <c r="AH57" s="23"/>
      <c r="AI57" s="23"/>
      <c r="AJ57" s="14"/>
      <c r="AK57" s="84">
        <v>45</v>
      </c>
      <c r="AL57" s="85" t="s">
        <v>137</v>
      </c>
      <c r="AM57" s="75" t="str">
        <f>IF('[3]Report_Actual_RTD'!C49="","",'[3]Report_Actual_RTD'!C49)</f>
        <v>0</v>
      </c>
      <c r="AN57" s="86"/>
      <c r="AO57" s="65" t="str">
        <f>'[3]Report_Actual_RTD'!E49</f>
        <v>0</v>
      </c>
      <c r="AP57" s="77"/>
    </row>
    <row r="58" spans="1:42" ht="18" customHeight="1">
      <c r="A58" s="78"/>
      <c r="B58" s="79"/>
      <c r="C58" s="79"/>
      <c r="D58" s="190" t="s">
        <v>138</v>
      </c>
      <c r="E58" s="191"/>
      <c r="F58" s="191"/>
      <c r="G58" s="191"/>
      <c r="H58" s="192"/>
      <c r="I58" s="193"/>
      <c r="J58" s="193"/>
      <c r="K58" s="194"/>
      <c r="L58" s="194"/>
      <c r="M58" s="195">
        <v>3748</v>
      </c>
      <c r="N58" s="195"/>
      <c r="O58" s="196" t="s">
        <v>136</v>
      </c>
      <c r="P58" s="196"/>
      <c r="Q58" s="196"/>
      <c r="R58" s="196"/>
      <c r="S58" s="196"/>
      <c r="T58" s="218">
        <v>5.8</v>
      </c>
      <c r="U58" s="219">
        <v>3742.2</v>
      </c>
      <c r="V58" s="80"/>
      <c r="W58" s="15"/>
      <c r="X58" s="15"/>
      <c r="Y58" s="20"/>
      <c r="Z58" s="2"/>
      <c r="AA58" s="2"/>
      <c r="AB58" s="10"/>
      <c r="AC58" s="15"/>
      <c r="AD58" s="22"/>
      <c r="AE58" s="22"/>
      <c r="AF58" s="22"/>
      <c r="AG58" s="23"/>
      <c r="AH58" s="23"/>
      <c r="AI58" s="23"/>
      <c r="AJ58" s="14"/>
      <c r="AK58" s="84">
        <v>46</v>
      </c>
      <c r="AL58" s="85" t="s">
        <v>139</v>
      </c>
      <c r="AM58" s="75" t="str">
        <f>IF('[3]Report_Actual_RTD'!C50="","",'[3]Report_Actual_RTD'!C50)</f>
        <v>0</v>
      </c>
      <c r="AN58" s="86"/>
      <c r="AO58" s="65" t="str">
        <f>'[3]Report_Actual_RTD'!E50</f>
        <v>0</v>
      </c>
      <c r="AP58" s="77"/>
    </row>
    <row r="59" spans="1:42" ht="18" customHeight="1">
      <c r="A59" s="78"/>
      <c r="B59" s="79"/>
      <c r="C59" s="79"/>
      <c r="D59" s="190" t="s">
        <v>140</v>
      </c>
      <c r="E59" s="191"/>
      <c r="F59" s="191"/>
      <c r="G59" s="191"/>
      <c r="H59" s="192"/>
      <c r="I59" s="193"/>
      <c r="J59" s="193"/>
      <c r="K59" s="194"/>
      <c r="L59" s="194"/>
      <c r="M59" s="195">
        <v>1040</v>
      </c>
      <c r="N59" s="195"/>
      <c r="O59" s="196" t="s">
        <v>136</v>
      </c>
      <c r="P59" s="196"/>
      <c r="Q59" s="196"/>
      <c r="R59" s="196"/>
      <c r="S59" s="196"/>
      <c r="T59" s="218">
        <v>2.86</v>
      </c>
      <c r="U59" s="219">
        <v>1037.14</v>
      </c>
      <c r="V59" s="80"/>
      <c r="W59" s="15"/>
      <c r="X59" s="15"/>
      <c r="Y59" s="20"/>
      <c r="Z59" s="20"/>
      <c r="AA59" s="20"/>
      <c r="AB59" s="33"/>
      <c r="AC59" s="220"/>
      <c r="AD59" s="22"/>
      <c r="AE59" s="22"/>
      <c r="AF59" s="22"/>
      <c r="AG59" s="23"/>
      <c r="AH59" s="23"/>
      <c r="AI59" s="23"/>
      <c r="AJ59" s="14"/>
      <c r="AK59" s="97">
        <v>47</v>
      </c>
      <c r="AL59" s="74" t="s">
        <v>141</v>
      </c>
      <c r="AM59" s="75" t="str">
        <f>IF('[3]Report_Actual_RTD'!C51="","",'[3]Report_Actual_RTD'!C51)</f>
        <v>0</v>
      </c>
      <c r="AN59" s="76"/>
      <c r="AO59" s="65" t="str">
        <f>'[3]Report_Actual_RTD'!E51</f>
        <v>0</v>
      </c>
      <c r="AP59" s="77"/>
    </row>
    <row r="60" spans="1:42" ht="18" customHeight="1">
      <c r="A60" s="78"/>
      <c r="B60" s="79"/>
      <c r="C60" s="79"/>
      <c r="D60" s="190" t="s">
        <v>142</v>
      </c>
      <c r="E60" s="191"/>
      <c r="F60" s="191"/>
      <c r="G60" s="191"/>
      <c r="H60" s="192"/>
      <c r="I60" s="193"/>
      <c r="J60" s="193"/>
      <c r="K60" s="194"/>
      <c r="L60" s="194"/>
      <c r="M60" s="195">
        <v>44</v>
      </c>
      <c r="N60" s="195"/>
      <c r="O60" s="196" t="s">
        <v>125</v>
      </c>
      <c r="P60" s="197"/>
      <c r="Q60" s="197"/>
      <c r="R60" s="197"/>
      <c r="S60" s="197"/>
      <c r="T60" s="79"/>
      <c r="U60" s="79"/>
      <c r="V60" s="80"/>
      <c r="W60" s="15"/>
      <c r="X60" s="15"/>
      <c r="Y60" s="20"/>
      <c r="AB60" s="33"/>
      <c r="AC60" s="220"/>
      <c r="AD60" s="22"/>
      <c r="AE60" s="22"/>
      <c r="AF60" s="22"/>
      <c r="AG60" s="23"/>
      <c r="AH60" s="23"/>
      <c r="AI60" s="23"/>
      <c r="AJ60" s="14"/>
      <c r="AK60" s="84">
        <v>48</v>
      </c>
      <c r="AL60" s="85" t="s">
        <v>143</v>
      </c>
      <c r="AM60" s="75" t="str">
        <f>IF('[3]Report_Actual_RTD'!C52="","",'[3]Report_Actual_RTD'!C52)</f>
        <v>0</v>
      </c>
      <c r="AN60" s="142" t="str">
        <f>IF(SUM(AM57:AM60)&gt;0,AVERAGE(AM57:AM60),"")</f>
        <v>0</v>
      </c>
      <c r="AO60" s="65" t="str">
        <f>'[3]Report_Actual_RTD'!E52</f>
        <v>0</v>
      </c>
      <c r="AP60" s="77" t="str">
        <f>IF(SUM(AO57:AO60)&gt;0,AVERAGE(AO57:AO60),0)</f>
        <v>0</v>
      </c>
    </row>
    <row r="61" spans="1:42" ht="18" customHeight="1">
      <c r="A61" s="78"/>
      <c r="B61" s="79"/>
      <c r="C61" s="79"/>
      <c r="D61" s="190" t="s">
        <v>144</v>
      </c>
      <c r="E61" s="191"/>
      <c r="F61" s="191"/>
      <c r="G61" s="191"/>
      <c r="H61" s="192"/>
      <c r="I61" s="193"/>
      <c r="J61" s="193"/>
      <c r="K61" s="194"/>
      <c r="L61" s="194"/>
      <c r="M61" s="195">
        <v>60</v>
      </c>
      <c r="N61" s="195"/>
      <c r="O61" s="196" t="s">
        <v>125</v>
      </c>
      <c r="P61" s="197"/>
      <c r="Q61" s="197"/>
      <c r="R61" s="197"/>
      <c r="S61" s="197"/>
      <c r="T61" s="198"/>
      <c r="U61" s="79"/>
      <c r="V61" s="80"/>
      <c r="W61" s="15"/>
      <c r="X61" s="15"/>
      <c r="Y61" s="15"/>
      <c r="Z61" s="2"/>
      <c r="AA61" s="2"/>
      <c r="AB61" s="10"/>
      <c r="AC61" s="15"/>
      <c r="AD61" s="22"/>
      <c r="AE61" s="22"/>
      <c r="AF61" s="22"/>
      <c r="AG61" s="23"/>
      <c r="AH61" s="23"/>
      <c r="AI61" s="23"/>
      <c r="AJ61" s="14"/>
      <c r="AK61" s="84">
        <v>49</v>
      </c>
      <c r="AL61" s="85" t="s">
        <v>145</v>
      </c>
      <c r="AM61" s="75" t="str">
        <f>IF('[3]Report_Actual_RTD'!C53="","",'[3]Report_Actual_RTD'!C53)</f>
        <v>0</v>
      </c>
      <c r="AN61" s="86"/>
      <c r="AO61" s="65" t="str">
        <f>'[3]Report_Actual_RTD'!E53</f>
        <v>0</v>
      </c>
      <c r="AP61" s="77"/>
    </row>
    <row r="62" spans="1:42" ht="18" customHeight="1">
      <c r="A62" s="78"/>
      <c r="B62" s="79"/>
      <c r="C62" s="79"/>
      <c r="D62" s="190" t="s">
        <v>146</v>
      </c>
      <c r="E62" s="191"/>
      <c r="F62" s="191"/>
      <c r="G62" s="191"/>
      <c r="H62" s="192"/>
      <c r="I62" s="193"/>
      <c r="J62" s="193"/>
      <c r="K62" s="194"/>
      <c r="L62" s="194"/>
      <c r="M62" s="195"/>
      <c r="N62" s="195"/>
      <c r="O62" s="196" t="s">
        <v>125</v>
      </c>
      <c r="P62" s="197"/>
      <c r="Q62" s="197"/>
      <c r="R62" s="197"/>
      <c r="S62" s="197"/>
      <c r="T62" s="79"/>
      <c r="U62" s="79"/>
      <c r="V62" s="80"/>
      <c r="W62" s="15"/>
      <c r="X62" s="15"/>
      <c r="Y62" s="20"/>
      <c r="Z62" s="2"/>
      <c r="AA62" s="2"/>
      <c r="AB62" s="10"/>
      <c r="AC62" s="15"/>
      <c r="AD62" s="22"/>
      <c r="AE62" s="22"/>
      <c r="AF62" s="22"/>
      <c r="AG62" s="23"/>
      <c r="AH62" s="23"/>
      <c r="AI62" s="23"/>
      <c r="AJ62" s="14"/>
      <c r="AK62" s="84">
        <v>50</v>
      </c>
      <c r="AL62" s="85" t="s">
        <v>147</v>
      </c>
      <c r="AM62" s="75" t="str">
        <f>IF('[3]Report_Actual_RTD'!C54="","",'[3]Report_Actual_RTD'!C54)</f>
        <v>0</v>
      </c>
      <c r="AN62" s="86"/>
      <c r="AO62" s="65" t="str">
        <f>'[3]Report_Actual_RTD'!E54</f>
        <v>0</v>
      </c>
      <c r="AP62" s="77"/>
    </row>
    <row r="63" spans="1:42" ht="18" customHeight="1">
      <c r="A63" s="78"/>
      <c r="B63" s="79"/>
      <c r="C63" s="79"/>
      <c r="D63" s="190"/>
      <c r="E63" s="191"/>
      <c r="F63" s="191"/>
      <c r="G63" s="191"/>
      <c r="H63" s="192"/>
      <c r="I63" s="193"/>
      <c r="J63" s="193"/>
      <c r="K63" s="221" t="s">
        <v>148</v>
      </c>
      <c r="L63" s="221"/>
      <c r="M63" s="222" t="s">
        <v>149</v>
      </c>
      <c r="N63" s="222"/>
      <c r="O63" s="222"/>
      <c r="P63" s="222"/>
      <c r="Q63" s="222"/>
      <c r="R63" s="222"/>
      <c r="S63" s="222"/>
      <c r="T63" s="223" t="s">
        <v>150</v>
      </c>
      <c r="U63" s="224" t="s">
        <v>151</v>
      </c>
      <c r="V63" s="80"/>
      <c r="W63" s="15"/>
      <c r="X63" s="15"/>
      <c r="Y63" s="20"/>
      <c r="Z63" s="2"/>
      <c r="AA63" s="2"/>
      <c r="AB63" s="10"/>
      <c r="AC63" s="15"/>
      <c r="AD63" s="22"/>
      <c r="AE63" s="22"/>
      <c r="AF63" s="22"/>
      <c r="AG63" s="23"/>
      <c r="AH63" s="23"/>
      <c r="AI63" s="23"/>
      <c r="AJ63" s="14"/>
      <c r="AK63" s="84"/>
      <c r="AL63" s="85"/>
      <c r="AM63" s="75"/>
      <c r="AN63" s="86"/>
      <c r="AO63" s="65" t="str">
        <f>'[3]Report_Actual_RTD'!E55</f>
        <v>0</v>
      </c>
      <c r="AP63" s="77"/>
    </row>
    <row r="64" spans="1:42" ht="13.5" customHeight="1">
      <c r="A64" s="78"/>
      <c r="B64" s="79"/>
      <c r="C64" s="79"/>
      <c r="D64" s="190" t="s">
        <v>152</v>
      </c>
      <c r="E64" s="191"/>
      <c r="F64" s="191"/>
      <c r="G64" s="191"/>
      <c r="H64" s="192"/>
      <c r="I64" s="193"/>
      <c r="J64" s="193"/>
      <c r="K64" s="225">
        <v>618.43</v>
      </c>
      <c r="L64" s="194"/>
      <c r="M64" s="226">
        <v>622.55</v>
      </c>
      <c r="N64" s="226"/>
      <c r="O64" s="218"/>
      <c r="P64" s="227"/>
      <c r="Q64" s="227"/>
      <c r="R64" s="227"/>
      <c r="S64" s="227"/>
      <c r="T64" s="228">
        <v>146.18</v>
      </c>
      <c r="U64" s="229">
        <v>146.02</v>
      </c>
      <c r="V64" s="80"/>
      <c r="W64" s="15"/>
      <c r="X64" s="230"/>
      <c r="Y64" s="230"/>
      <c r="Z64" s="230"/>
      <c r="AA64" s="20"/>
      <c r="AB64" s="10"/>
      <c r="AC64" s="15"/>
      <c r="AD64" s="22"/>
      <c r="AE64" s="22"/>
      <c r="AF64" s="22"/>
      <c r="AG64" s="23"/>
      <c r="AH64" s="23"/>
      <c r="AI64" s="23"/>
      <c r="AJ64" s="14"/>
      <c r="AK64" s="84">
        <v>51</v>
      </c>
      <c r="AL64" s="85" t="s">
        <v>153</v>
      </c>
      <c r="AM64" s="75" t="str">
        <f>IF('[3]Report_Actual_RTD'!C55="","",'[3]Report_Actual_RTD'!C55)</f>
        <v>0</v>
      </c>
      <c r="AN64" s="86"/>
      <c r="AO64" s="65" t="str">
        <f>'[3]Report_Actual_RTD'!E56</f>
        <v>0</v>
      </c>
      <c r="AP64" s="77"/>
    </row>
    <row r="65" spans="1:42" ht="13.5" customHeight="1">
      <c r="A65" s="78"/>
      <c r="B65" s="79"/>
      <c r="C65" s="79"/>
      <c r="D65" s="190" t="s">
        <v>154</v>
      </c>
      <c r="E65" s="191"/>
      <c r="F65" s="191"/>
      <c r="G65" s="191"/>
      <c r="H65" s="192"/>
      <c r="I65" s="193"/>
      <c r="J65" s="193"/>
      <c r="K65" s="225">
        <v>123.28</v>
      </c>
      <c r="L65" s="194"/>
      <c r="M65" s="226">
        <v>161.31</v>
      </c>
      <c r="N65" s="226"/>
      <c r="O65" s="218"/>
      <c r="P65" s="226"/>
      <c r="Q65" s="226"/>
      <c r="R65" s="226"/>
      <c r="S65" s="226"/>
      <c r="T65" s="195">
        <v>33.99</v>
      </c>
      <c r="U65" s="218">
        <v>33.88</v>
      </c>
      <c r="V65" s="80"/>
      <c r="W65" s="15"/>
      <c r="X65" s="230"/>
      <c r="Y65" s="230"/>
      <c r="Z65" s="230"/>
      <c r="AA65" s="20"/>
      <c r="AB65" s="10"/>
      <c r="AC65" s="15"/>
      <c r="AD65" s="22"/>
      <c r="AE65" s="22"/>
      <c r="AF65" s="22"/>
      <c r="AG65" s="23"/>
      <c r="AH65" s="23"/>
      <c r="AI65" s="23"/>
      <c r="AJ65" s="14"/>
      <c r="AK65" s="84">
        <v>52</v>
      </c>
      <c r="AL65" s="85" t="s">
        <v>155</v>
      </c>
      <c r="AM65" s="75" t="str">
        <f>IF('[3]Report_Actual_RTD'!C56="","",'[3]Report_Actual_RTD'!C56)</f>
        <v>0</v>
      </c>
      <c r="AN65" s="142" t="str">
        <f>IF(SUM(AM61:AM65)&gt;0,AVERAGE(AM61:AM65),"")</f>
        <v>0</v>
      </c>
      <c r="AO65" s="65" t="str">
        <f>'[3]Report_Actual_RTD'!E57</f>
        <v>0</v>
      </c>
      <c r="AP65" s="77" t="str">
        <f>IF(SUM(AO61:AO65)&gt;0,AVERAGE(AO61:AO65),0)</f>
        <v>0</v>
      </c>
    </row>
    <row r="66" spans="1:42" ht="13.5" customHeight="1">
      <c r="A66" s="231"/>
      <c r="B66" s="232"/>
      <c r="C66" s="232"/>
      <c r="D66" s="190" t="s">
        <v>156</v>
      </c>
      <c r="E66" s="191"/>
      <c r="F66" s="191"/>
      <c r="G66" s="191"/>
      <c r="H66" s="192"/>
      <c r="I66" s="193"/>
      <c r="J66" s="193"/>
      <c r="K66" s="225">
        <v>495.15</v>
      </c>
      <c r="L66" s="194"/>
      <c r="M66" s="226">
        <v>461.24</v>
      </c>
      <c r="N66" s="226"/>
      <c r="O66" s="218"/>
      <c r="P66" s="226"/>
      <c r="Q66" s="226"/>
      <c r="R66" s="226"/>
      <c r="S66" s="226"/>
      <c r="T66" s="195">
        <v>112.19</v>
      </c>
      <c r="U66" s="218">
        <v>112.14</v>
      </c>
      <c r="V66" s="80"/>
      <c r="W66" s="15"/>
      <c r="X66" s="230"/>
      <c r="Y66" s="230"/>
      <c r="Z66" s="230"/>
      <c r="AB66" s="10"/>
      <c r="AC66" s="15"/>
      <c r="AD66" s="22"/>
      <c r="AE66" s="22"/>
      <c r="AF66" s="22"/>
      <c r="AG66" s="23"/>
      <c r="AH66" s="23"/>
      <c r="AI66" s="23"/>
      <c r="AJ66" s="14"/>
      <c r="AK66" s="84">
        <v>53</v>
      </c>
      <c r="AL66" s="85" t="s">
        <v>157</v>
      </c>
      <c r="AM66" s="75" t="str">
        <f>IF('[3]Report_Actual_RTD'!C57="","",'[3]Report_Actual_RTD'!C57)</f>
        <v>0</v>
      </c>
      <c r="AN66" s="142"/>
      <c r="AO66" s="65" t="str">
        <f>'[3]Report_Actual_RTD'!E58</f>
        <v>0</v>
      </c>
      <c r="AP66" s="77"/>
    </row>
    <row r="67" spans="1:42" s="15" customFormat="1" ht="15" customHeight="1">
      <c r="A67" s="233"/>
      <c r="B67" s="234"/>
      <c r="C67" s="234"/>
      <c r="D67" s="234"/>
      <c r="E67" s="234"/>
      <c r="F67" s="234"/>
      <c r="G67" s="234"/>
      <c r="H67" s="234"/>
      <c r="I67" s="235"/>
      <c r="J67" s="235"/>
      <c r="K67" s="235"/>
      <c r="L67" s="234"/>
      <c r="M67" s="234"/>
      <c r="N67" s="234"/>
      <c r="O67" s="235"/>
      <c r="P67" s="235"/>
      <c r="Q67" s="235"/>
      <c r="R67" s="235"/>
      <c r="S67" s="235"/>
      <c r="T67" s="235"/>
      <c r="U67" s="235"/>
      <c r="V67" s="236"/>
      <c r="Z67" s="20"/>
      <c r="AA67" s="20"/>
      <c r="AB67" s="33"/>
      <c r="AC67" s="237"/>
      <c r="AD67" s="22"/>
      <c r="AE67" s="22"/>
      <c r="AF67" s="22"/>
      <c r="AG67" s="23"/>
      <c r="AH67" s="23"/>
      <c r="AI67" s="23"/>
      <c r="AJ67" s="14"/>
      <c r="AK67" s="84">
        <v>55</v>
      </c>
      <c r="AL67" s="85" t="s">
        <v>158</v>
      </c>
      <c r="AM67" s="75" t="str">
        <f>IF('[3]Report_Actual_RTD'!C59="","",'[3]Report_Actual_RTD'!C59)</f>
        <v>0</v>
      </c>
      <c r="AN67" s="86"/>
      <c r="AO67" s="65" t="str">
        <f>'[3]Report_Actual_RTD'!E59</f>
        <v>0</v>
      </c>
      <c r="AP67" s="77"/>
    </row>
    <row r="68" spans="1:42" s="15" customFormat="1" ht="18" customHeight="1">
      <c r="A68" s="238" t="s">
        <v>159</v>
      </c>
      <c r="B68" s="238"/>
      <c r="C68" s="238"/>
      <c r="D68" s="238"/>
      <c r="E68" s="238"/>
      <c r="F68" s="238"/>
      <c r="G68" s="238"/>
      <c r="H68" s="238"/>
      <c r="I68" s="238"/>
      <c r="J68" s="239" t="s">
        <v>160</v>
      </c>
      <c r="K68" s="240" t="str">
        <f>NOW()</f>
        <v>0</v>
      </c>
      <c r="L68" s="241"/>
      <c r="T68" s="242"/>
      <c r="U68" s="242"/>
      <c r="V68" s="242"/>
      <c r="AB68" s="10"/>
      <c r="AD68" s="22"/>
      <c r="AE68" s="22"/>
      <c r="AF68" s="22"/>
      <c r="AG68" s="23"/>
      <c r="AH68" s="23"/>
      <c r="AI68" s="23"/>
      <c r="AJ68" s="14"/>
      <c r="AK68" s="84">
        <v>56</v>
      </c>
      <c r="AL68" s="85" t="s">
        <v>161</v>
      </c>
      <c r="AM68" s="75" t="str">
        <f>IF('[3]Report_Actual_RTD'!C60="","",'[3]Report_Actual_RTD'!C60)</f>
        <v>0</v>
      </c>
      <c r="AN68" s="142" t="str">
        <f>IF(SUM(AM66:AM68)&gt;0,AVERAGE(AM66:AM68),"")</f>
        <v>0</v>
      </c>
      <c r="AO68" s="65" t="str">
        <f>'[3]Report_Actual_RTD'!E60</f>
        <v>0</v>
      </c>
      <c r="AP68" s="77" t="str">
        <f>IF(SUM(AO66:AO68)&gt;0,AVERAGE(AO66:AO68),0)</f>
        <v>0</v>
      </c>
    </row>
    <row r="69" spans="1:42" ht="18" customHeight="1">
      <c r="A69" s="243" t="s">
        <v>162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10"/>
      <c r="M69" s="15"/>
      <c r="N69" s="15"/>
      <c r="O69" s="15"/>
      <c r="P69" s="15"/>
      <c r="Q69" s="15"/>
      <c r="R69" s="15"/>
      <c r="S69" s="15"/>
      <c r="V69" s="242"/>
      <c r="W69" s="15"/>
      <c r="X69" s="15"/>
      <c r="Y69" s="15"/>
      <c r="Z69" s="2"/>
      <c r="AA69" s="2"/>
      <c r="AB69" s="10"/>
      <c r="AC69" s="15"/>
      <c r="AD69" s="22"/>
      <c r="AE69" s="22"/>
      <c r="AF69" s="22"/>
      <c r="AG69" s="23"/>
      <c r="AH69" s="23"/>
      <c r="AI69" s="23"/>
      <c r="AJ69" s="14"/>
      <c r="AK69" s="84">
        <v>57</v>
      </c>
      <c r="AL69" s="85" t="s">
        <v>163</v>
      </c>
      <c r="AM69" s="75" t="str">
        <f>IF('[3]Report_Actual_RTD'!C61="","",'[3]Report_Actual_RTD'!C61)</f>
        <v>0</v>
      </c>
      <c r="AN69" s="86"/>
      <c r="AO69" s="65" t="str">
        <f>'[3]Report_Actual_RTD'!E61</f>
        <v>0</v>
      </c>
      <c r="AP69" s="77"/>
    </row>
    <row r="70" spans="1:42" ht="140.25" customHeight="1">
      <c r="A70" s="244" t="s">
        <v>164</v>
      </c>
      <c r="B70" s="245" t="s">
        <v>165</v>
      </c>
      <c r="C70" s="245" t="s">
        <v>166</v>
      </c>
      <c r="D70" s="245" t="s">
        <v>57</v>
      </c>
      <c r="E70" s="245" t="s">
        <v>58</v>
      </c>
      <c r="F70" s="245" t="s">
        <v>59</v>
      </c>
      <c r="G70" s="245"/>
      <c r="H70" s="245" t="s">
        <v>167</v>
      </c>
      <c r="I70" s="245" t="s">
        <v>168</v>
      </c>
      <c r="J70" s="245" t="s">
        <v>62</v>
      </c>
      <c r="K70" s="246" t="s">
        <v>169</v>
      </c>
      <c r="L70" s="10"/>
      <c r="M70" s="32"/>
      <c r="N70" s="32"/>
      <c r="O70" s="32"/>
      <c r="P70" s="32"/>
      <c r="Q70" s="32"/>
      <c r="R70" s="32"/>
      <c r="S70" s="32"/>
      <c r="T70" s="32"/>
      <c r="U70" s="32"/>
      <c r="W70" s="15"/>
      <c r="X70" s="15"/>
      <c r="Y70" s="15"/>
      <c r="Z70" s="2"/>
      <c r="AA70" s="2"/>
      <c r="AB70" s="33"/>
      <c r="AC70" s="220"/>
      <c r="AD70" s="22"/>
      <c r="AE70" s="22"/>
      <c r="AF70" s="22"/>
      <c r="AG70" s="23"/>
      <c r="AH70" s="23"/>
      <c r="AI70" s="23"/>
      <c r="AJ70" s="14"/>
      <c r="AK70" s="84">
        <v>58</v>
      </c>
      <c r="AL70" s="85" t="s">
        <v>170</v>
      </c>
      <c r="AM70" s="75" t="str">
        <f>IF('[3]Report_Actual_RTD'!C62="","",'[3]Report_Actual_RTD'!C62)</f>
        <v>0</v>
      </c>
      <c r="AN70" s="86"/>
      <c r="AO70" s="65" t="str">
        <f>'[3]Report_Actual_RTD'!E62</f>
        <v>0</v>
      </c>
      <c r="AP70" s="77"/>
    </row>
    <row r="71" spans="1:42" ht="30.75" customHeight="1">
      <c r="A71" s="247">
        <v>1</v>
      </c>
      <c r="B71" s="248">
        <v>0</v>
      </c>
      <c r="C71" s="248">
        <v>0</v>
      </c>
      <c r="D71" s="248">
        <v>0</v>
      </c>
      <c r="E71" s="248">
        <v>0</v>
      </c>
      <c r="F71" s="248">
        <v>0</v>
      </c>
      <c r="G71" s="248"/>
      <c r="H71" s="248">
        <v>0</v>
      </c>
      <c r="I71" s="248">
        <v>0</v>
      </c>
      <c r="J71" s="248">
        <v>0</v>
      </c>
      <c r="K71" s="248">
        <v>0</v>
      </c>
      <c r="L71" s="32"/>
      <c r="V71" s="32"/>
      <c r="W71" s="15"/>
      <c r="X71" s="15"/>
      <c r="Y71" s="20"/>
      <c r="Z71" s="20"/>
      <c r="AA71" s="20"/>
      <c r="AB71" s="10"/>
      <c r="AC71" s="15"/>
      <c r="AD71" s="22"/>
      <c r="AE71" s="22"/>
      <c r="AF71" s="22"/>
      <c r="AG71" s="23"/>
      <c r="AH71" s="23"/>
      <c r="AI71" s="23"/>
      <c r="AJ71" s="14"/>
      <c r="AK71" s="84">
        <v>59</v>
      </c>
      <c r="AL71" s="85" t="s">
        <v>171</v>
      </c>
      <c r="AM71" s="75" t="str">
        <f>IF('[3]Report_Actual_RTD'!C63="","",'[3]Report_Actual_RTD'!C63)</f>
        <v>0</v>
      </c>
      <c r="AN71" s="86"/>
      <c r="AO71" s="65" t="str">
        <f>'[3]Report_Actual_RTD'!E63</f>
        <v>0</v>
      </c>
      <c r="AP71" s="77"/>
    </row>
    <row r="72" spans="1:42" ht="30.75" customHeight="1">
      <c r="A72" s="247">
        <v>2</v>
      </c>
      <c r="B72" s="248">
        <v>0</v>
      </c>
      <c r="C72" s="248">
        <v>0</v>
      </c>
      <c r="D72" s="248">
        <v>0</v>
      </c>
      <c r="E72" s="248">
        <v>0</v>
      </c>
      <c r="F72" s="248">
        <v>0</v>
      </c>
      <c r="G72" s="248"/>
      <c r="H72" s="248">
        <v>0</v>
      </c>
      <c r="I72" s="248">
        <v>0</v>
      </c>
      <c r="J72" s="248">
        <v>0</v>
      </c>
      <c r="K72" s="248">
        <v>0</v>
      </c>
      <c r="W72" s="15"/>
      <c r="X72" s="15"/>
      <c r="Y72" s="15"/>
      <c r="Z72" s="15"/>
      <c r="AA72" s="15"/>
      <c r="AC72" s="10"/>
      <c r="AD72" s="12"/>
      <c r="AE72" s="12"/>
      <c r="AF72" s="12"/>
      <c r="AG72" s="13"/>
      <c r="AH72" s="13"/>
      <c r="AI72" s="13"/>
      <c r="AJ72" s="22"/>
      <c r="AK72" s="84">
        <v>60</v>
      </c>
      <c r="AL72" s="85" t="s">
        <v>172</v>
      </c>
      <c r="AM72" s="75" t="str">
        <f>IF('[3]Report_Actual_RTD'!C64="","",'[3]Report_Actual_RTD'!C64)</f>
        <v>0</v>
      </c>
      <c r="AN72" s="142" t="str">
        <f>IF(SUM(AM69:AM72)&gt;0,AVERAGE(AM69:AM72),"")</f>
        <v>0</v>
      </c>
      <c r="AO72" s="65" t="str">
        <f>'[3]Report_Actual_RTD'!E64</f>
        <v>0</v>
      </c>
      <c r="AP72" s="77" t="str">
        <f>IF(SUM(AO69:AO72)&gt;0,AVERAGE(AO69:AO72),0)</f>
        <v>0</v>
      </c>
    </row>
    <row r="73" spans="1:42" ht="30" customHeight="1">
      <c r="A73" s="247">
        <v>3</v>
      </c>
      <c r="B73" s="248">
        <v>0</v>
      </c>
      <c r="C73" s="248">
        <v>0</v>
      </c>
      <c r="D73" s="248">
        <v>0</v>
      </c>
      <c r="E73" s="248">
        <v>0</v>
      </c>
      <c r="F73" s="248">
        <v>0</v>
      </c>
      <c r="G73" s="248"/>
      <c r="H73" s="248">
        <v>0</v>
      </c>
      <c r="I73" s="248">
        <v>0</v>
      </c>
      <c r="J73" s="248">
        <v>0</v>
      </c>
      <c r="K73" s="248">
        <v>0</v>
      </c>
      <c r="W73" s="15"/>
      <c r="X73" s="15"/>
      <c r="Y73" s="20"/>
      <c r="Z73" s="2"/>
      <c r="AA73" s="2"/>
      <c r="AB73" s="10"/>
      <c r="AC73" s="15"/>
      <c r="AD73" s="22"/>
      <c r="AE73" s="22"/>
      <c r="AF73" s="22"/>
      <c r="AG73" s="23"/>
      <c r="AH73" s="23"/>
      <c r="AI73" s="23"/>
      <c r="AJ73" s="14"/>
      <c r="AK73" s="84">
        <v>61</v>
      </c>
      <c r="AL73" s="85" t="s">
        <v>173</v>
      </c>
      <c r="AM73" s="75" t="str">
        <f>IF('[3]Report_Actual_RTD'!C65="","",'[3]Report_Actual_RTD'!C65)</f>
        <v>0</v>
      </c>
      <c r="AN73" s="86"/>
      <c r="AO73" s="65" t="str">
        <f>'[3]Report_Actual_RTD'!E65</f>
        <v>0</v>
      </c>
      <c r="AP73" s="77"/>
    </row>
    <row r="74" spans="1:42" ht="30" customHeight="1">
      <c r="A74" s="247">
        <v>4</v>
      </c>
      <c r="B74" s="248">
        <v>0</v>
      </c>
      <c r="C74" s="248">
        <v>0</v>
      </c>
      <c r="D74" s="248">
        <v>0</v>
      </c>
      <c r="E74" s="248">
        <v>0</v>
      </c>
      <c r="F74" s="248">
        <v>0</v>
      </c>
      <c r="G74" s="248"/>
      <c r="H74" s="248">
        <v>0</v>
      </c>
      <c r="I74" s="248">
        <v>0</v>
      </c>
      <c r="J74" s="248">
        <v>0</v>
      </c>
      <c r="K74" s="248">
        <v>0</v>
      </c>
      <c r="M74" s="249"/>
      <c r="N74" s="249"/>
      <c r="W74" s="15"/>
      <c r="X74" s="15"/>
      <c r="Y74" s="20"/>
      <c r="Z74" s="2"/>
      <c r="AA74" s="2"/>
      <c r="AB74" s="33"/>
      <c r="AC74" s="220"/>
      <c r="AD74" s="22"/>
      <c r="AE74" s="22"/>
      <c r="AF74" s="22"/>
      <c r="AG74" s="23"/>
      <c r="AH74" s="23"/>
      <c r="AI74" s="23"/>
      <c r="AJ74" s="14"/>
      <c r="AK74" s="84">
        <v>62</v>
      </c>
      <c r="AL74" s="85" t="s">
        <v>174</v>
      </c>
      <c r="AM74" s="75" t="str">
        <f>IF('[3]Report_Actual_RTD'!C66="","",'[3]Report_Actual_RTD'!C66)</f>
        <v>0</v>
      </c>
      <c r="AN74" s="86"/>
      <c r="AO74" s="65" t="str">
        <f>'[3]Report_Actual_RTD'!E66</f>
        <v>0</v>
      </c>
      <c r="AP74" s="77"/>
    </row>
    <row r="75" spans="1:42" ht="30" customHeight="1">
      <c r="A75" s="247">
        <v>5</v>
      </c>
      <c r="B75" s="248">
        <v>0</v>
      </c>
      <c r="C75" s="248">
        <v>0</v>
      </c>
      <c r="D75" s="248">
        <v>0</v>
      </c>
      <c r="E75" s="248">
        <v>0</v>
      </c>
      <c r="F75" s="248">
        <v>0</v>
      </c>
      <c r="G75" s="248"/>
      <c r="H75" s="248">
        <v>0</v>
      </c>
      <c r="I75" s="248">
        <v>0</v>
      </c>
      <c r="J75" s="248">
        <v>0</v>
      </c>
      <c r="K75" s="248">
        <v>0</v>
      </c>
      <c r="M75" s="35"/>
      <c r="N75" s="35"/>
      <c r="O75" s="10"/>
      <c r="P75" s="10"/>
      <c r="Q75" s="10"/>
      <c r="R75" s="10"/>
      <c r="S75" s="10"/>
      <c r="T75" s="10"/>
      <c r="U75" s="10"/>
      <c r="W75" s="15"/>
      <c r="X75" s="15"/>
      <c r="Y75" s="15"/>
      <c r="Z75" s="20"/>
      <c r="AA75" s="20"/>
      <c r="AB75" s="10"/>
      <c r="AC75" s="15"/>
      <c r="AD75" s="22"/>
      <c r="AE75" s="22"/>
      <c r="AF75" s="22"/>
      <c r="AG75" s="23"/>
      <c r="AH75" s="23"/>
      <c r="AI75" s="23"/>
      <c r="AJ75" s="14"/>
      <c r="AK75" s="84">
        <v>63</v>
      </c>
      <c r="AL75" s="85" t="s">
        <v>175</v>
      </c>
      <c r="AM75" s="75" t="str">
        <f>IF('[3]Report_Actual_RTD'!C67="","",'[3]Report_Actual_RTD'!C67)</f>
        <v>0</v>
      </c>
      <c r="AN75" s="86"/>
      <c r="AO75" s="65" t="str">
        <f>'[3]Report_Actual_RTD'!E67</f>
        <v>0</v>
      </c>
      <c r="AP75" s="77"/>
    </row>
    <row r="76" spans="1:42" ht="31.5" customHeight="1">
      <c r="A76" s="247">
        <v>6</v>
      </c>
      <c r="B76" s="248">
        <v>0</v>
      </c>
      <c r="C76" s="248">
        <v>0</v>
      </c>
      <c r="D76" s="248">
        <v>0</v>
      </c>
      <c r="E76" s="248">
        <v>0</v>
      </c>
      <c r="F76" s="248">
        <v>0</v>
      </c>
      <c r="G76" s="248"/>
      <c r="H76" s="248">
        <v>0</v>
      </c>
      <c r="I76" s="248">
        <v>0</v>
      </c>
      <c r="J76" s="248">
        <v>0</v>
      </c>
      <c r="K76" s="248">
        <v>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5"/>
      <c r="X76" s="15"/>
      <c r="Y76" s="20"/>
      <c r="AB76" s="10"/>
      <c r="AC76" s="15"/>
      <c r="AD76" s="250"/>
      <c r="AE76" s="250"/>
      <c r="AF76" s="250"/>
      <c r="AG76" s="251"/>
      <c r="AH76" s="251"/>
      <c r="AI76" s="251"/>
      <c r="AJ76" s="252"/>
      <c r="AK76" s="84">
        <v>64</v>
      </c>
      <c r="AL76" s="85" t="s">
        <v>176</v>
      </c>
      <c r="AM76" s="75" t="str">
        <f>IF('[3]Report_Actual_RTD'!C68="","",'[3]Report_Actual_RTD'!C68)</f>
        <v>0</v>
      </c>
      <c r="AN76" s="142" t="str">
        <f>IF(SUM(AM73:AM76)&gt;0,AVERAGE(AM73:AM76),"")</f>
        <v>0</v>
      </c>
      <c r="AO76" s="65" t="str">
        <f>'[3]Report_Actual_RTD'!E68</f>
        <v>0</v>
      </c>
      <c r="AP76" s="77" t="str">
        <f>IF(SUM(AO73:AO76)&gt;0,AVERAGE(AO73:AO76),0)</f>
        <v>0</v>
      </c>
    </row>
    <row r="77" spans="1:160" s="255" customFormat="1" ht="27.75" customHeight="1">
      <c r="A77" s="247">
        <v>7</v>
      </c>
      <c r="B77" s="248">
        <v>0</v>
      </c>
      <c r="C77" s="248">
        <v>0</v>
      </c>
      <c r="D77" s="248">
        <v>0</v>
      </c>
      <c r="E77" s="248"/>
      <c r="F77" s="248">
        <v>0</v>
      </c>
      <c r="G77" s="248"/>
      <c r="H77" s="248">
        <v>0</v>
      </c>
      <c r="I77" s="248">
        <v>0</v>
      </c>
      <c r="J77" s="248">
        <v>0</v>
      </c>
      <c r="K77" s="248">
        <v>0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5"/>
      <c r="X77" s="15"/>
      <c r="Y77" s="15"/>
      <c r="Z77" s="2"/>
      <c r="AA77" s="2"/>
      <c r="AB77" s="10"/>
      <c r="AC77" s="15"/>
      <c r="AD77" s="253"/>
      <c r="AE77" s="253"/>
      <c r="AF77" s="253"/>
      <c r="AG77" s="254"/>
      <c r="AH77" s="254"/>
      <c r="AI77" s="254"/>
      <c r="AJ77" s="252"/>
      <c r="AK77" s="84">
        <v>65</v>
      </c>
      <c r="AL77" s="85" t="s">
        <v>177</v>
      </c>
      <c r="AM77" s="75" t="str">
        <f>IF('[3]Report_Actual_RTD'!C69="","",'[3]Report_Actual_RTD'!C69)</f>
        <v>0</v>
      </c>
      <c r="AN77" s="86"/>
      <c r="AO77" s="65" t="str">
        <f>'[3]Report_Actual_RTD'!E69</f>
        <v>0</v>
      </c>
      <c r="AP77" s="77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</row>
    <row r="78" spans="1:160" s="255" customFormat="1" ht="30" customHeight="1">
      <c r="A78" s="247">
        <v>8</v>
      </c>
      <c r="B78" s="248">
        <v>0</v>
      </c>
      <c r="C78" s="248">
        <v>0</v>
      </c>
      <c r="D78" s="248">
        <v>0</v>
      </c>
      <c r="E78" s="248">
        <v>0</v>
      </c>
      <c r="F78" s="248">
        <v>0</v>
      </c>
      <c r="G78" s="248"/>
      <c r="H78" s="248">
        <v>0</v>
      </c>
      <c r="I78" s="248">
        <v>0</v>
      </c>
      <c r="J78" s="248">
        <v>0</v>
      </c>
      <c r="K78" s="248">
        <v>0</v>
      </c>
      <c r="L78" s="10"/>
      <c r="M78" s="256"/>
      <c r="N78" s="256"/>
      <c r="O78" s="34"/>
      <c r="P78" s="34"/>
      <c r="Q78" s="34"/>
      <c r="R78" s="34"/>
      <c r="S78" s="34"/>
      <c r="T78" s="34"/>
      <c r="U78" s="34"/>
      <c r="V78" s="10"/>
      <c r="W78" s="15"/>
      <c r="X78" s="15"/>
      <c r="Y78" s="15"/>
      <c r="Z78" s="2"/>
      <c r="AA78" s="2"/>
      <c r="AB78" s="10"/>
      <c r="AC78" s="220"/>
      <c r="AD78" s="253"/>
      <c r="AE78" s="253"/>
      <c r="AF78" s="253"/>
      <c r="AG78" s="254"/>
      <c r="AH78" s="254"/>
      <c r="AI78" s="254"/>
      <c r="AJ78" s="252"/>
      <c r="AK78" s="84">
        <v>66</v>
      </c>
      <c r="AL78" s="85" t="s">
        <v>178</v>
      </c>
      <c r="AM78" s="75" t="str">
        <f>IF('[3]Report_Actual_RTD'!C70="","",'[3]Report_Actual_RTD'!C70)</f>
        <v>0</v>
      </c>
      <c r="AN78" s="86"/>
      <c r="AO78" s="65" t="str">
        <f>'[3]Report_Actual_RTD'!E70</f>
        <v>0</v>
      </c>
      <c r="AP78" s="77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</row>
    <row r="79" spans="1:160" s="255" customFormat="1" ht="30" customHeight="1">
      <c r="A79" s="247">
        <v>9</v>
      </c>
      <c r="B79" s="248">
        <v>0</v>
      </c>
      <c r="C79" s="248">
        <v>0</v>
      </c>
      <c r="D79" s="248">
        <v>0</v>
      </c>
      <c r="E79" s="248">
        <v>0</v>
      </c>
      <c r="F79" s="248">
        <v>0</v>
      </c>
      <c r="G79" s="248"/>
      <c r="H79" s="248">
        <v>0</v>
      </c>
      <c r="I79" s="248">
        <v>0</v>
      </c>
      <c r="J79" s="248">
        <v>0</v>
      </c>
      <c r="K79" s="248">
        <v>0</v>
      </c>
      <c r="L79" s="256"/>
      <c r="M79" s="256"/>
      <c r="N79" s="256"/>
      <c r="O79" s="10"/>
      <c r="P79" s="10"/>
      <c r="Q79" s="10"/>
      <c r="R79" s="10"/>
      <c r="S79" s="10"/>
      <c r="T79" s="10"/>
      <c r="U79" s="10"/>
      <c r="V79" s="34"/>
      <c r="W79" s="15"/>
      <c r="X79" s="15"/>
      <c r="Y79" s="20"/>
      <c r="Z79" s="20"/>
      <c r="AA79" s="20"/>
      <c r="AB79" s="10"/>
      <c r="AC79" s="15"/>
      <c r="AD79" s="253"/>
      <c r="AE79" s="253"/>
      <c r="AF79" s="253"/>
      <c r="AG79" s="254"/>
      <c r="AH79" s="254"/>
      <c r="AI79" s="254"/>
      <c r="AJ79" s="252"/>
      <c r="AK79" s="84">
        <v>67</v>
      </c>
      <c r="AL79" s="85" t="s">
        <v>179</v>
      </c>
      <c r="AM79" s="75" t="str">
        <f>IF('[3]Report_Actual_RTD'!C71="","",'[3]Report_Actual_RTD'!C71)</f>
        <v>0</v>
      </c>
      <c r="AN79" s="86"/>
      <c r="AO79" s="65" t="str">
        <f>'[3]Report_Actual_RTD'!E71</f>
        <v>0</v>
      </c>
      <c r="AP79" s="77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</row>
    <row r="80" spans="1:160" s="259" customFormat="1" ht="30" customHeight="1">
      <c r="A80" s="247">
        <v>10</v>
      </c>
      <c r="B80" s="248">
        <v>0</v>
      </c>
      <c r="C80" s="248">
        <v>0</v>
      </c>
      <c r="D80" s="248">
        <v>0</v>
      </c>
      <c r="E80" s="248">
        <v>0</v>
      </c>
      <c r="F80" s="248">
        <v>0</v>
      </c>
      <c r="G80" s="248"/>
      <c r="H80" s="248">
        <v>0</v>
      </c>
      <c r="I80" s="248">
        <v>0</v>
      </c>
      <c r="J80" s="248">
        <v>0</v>
      </c>
      <c r="K80" s="248">
        <v>0</v>
      </c>
      <c r="L80" s="256"/>
      <c r="M80" s="256"/>
      <c r="N80" s="256"/>
      <c r="O80" s="1"/>
      <c r="P80" s="1"/>
      <c r="Q80" s="1"/>
      <c r="R80" s="1"/>
      <c r="S80" s="1"/>
      <c r="T80" s="1"/>
      <c r="U80" s="1"/>
      <c r="V80" s="10"/>
      <c r="W80" s="15"/>
      <c r="X80" s="15"/>
      <c r="Y80" s="20"/>
      <c r="Z80" s="34"/>
      <c r="AA80" s="34"/>
      <c r="AB80" s="10"/>
      <c r="AC80" s="15"/>
      <c r="AD80" s="257"/>
      <c r="AE80" s="257"/>
      <c r="AF80" s="257"/>
      <c r="AG80" s="258"/>
      <c r="AH80" s="258"/>
      <c r="AI80" s="258"/>
      <c r="AJ80" s="252"/>
      <c r="AK80" s="84">
        <v>68</v>
      </c>
      <c r="AL80" s="85" t="s">
        <v>180</v>
      </c>
      <c r="AM80" s="75" t="str">
        <f>IF('[3]Report_Actual_RTD'!C72="","",'[3]Report_Actual_RTD'!C72)</f>
        <v>0</v>
      </c>
      <c r="AN80" s="142" t="str">
        <f>IF(SUM(AM77:AM80)&gt;0,AVERAGE(AM77:AM80),"")</f>
        <v>0</v>
      </c>
      <c r="AO80" s="65" t="str">
        <f>'[3]Report_Actual_RTD'!E72</f>
        <v>0</v>
      </c>
      <c r="AP80" s="77" t="str">
        <f>IF(SUM(AO77:AO80)&gt;0,AVERAGE(AO77:AO80),0)</f>
        <v>0</v>
      </c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s="255" customFormat="1" ht="30" customHeight="1">
      <c r="A81" s="247">
        <v>11</v>
      </c>
      <c r="B81" s="248">
        <v>0</v>
      </c>
      <c r="C81" s="248">
        <v>0</v>
      </c>
      <c r="D81" s="248">
        <v>0</v>
      </c>
      <c r="E81" s="248">
        <v>0</v>
      </c>
      <c r="F81" s="248">
        <v>0</v>
      </c>
      <c r="G81" s="248"/>
      <c r="H81" s="248">
        <v>0</v>
      </c>
      <c r="I81" s="248">
        <v>0</v>
      </c>
      <c r="J81" s="248">
        <v>0</v>
      </c>
      <c r="K81" s="248">
        <v>0</v>
      </c>
      <c r="L81" s="256"/>
      <c r="M81" s="256"/>
      <c r="N81" s="256"/>
      <c r="O81" s="1"/>
      <c r="P81" s="1"/>
      <c r="Q81" s="1"/>
      <c r="R81" s="1"/>
      <c r="S81" s="1"/>
      <c r="T81" s="1"/>
      <c r="U81" s="1"/>
      <c r="V81" s="1"/>
      <c r="W81" s="10"/>
      <c r="X81" s="15"/>
      <c r="Y81" s="15"/>
      <c r="Z81" s="2"/>
      <c r="AA81" s="2"/>
      <c r="AB81" s="10"/>
      <c r="AC81" s="15"/>
      <c r="AD81" s="253"/>
      <c r="AE81" s="253"/>
      <c r="AF81" s="253"/>
      <c r="AG81" s="254"/>
      <c r="AH81" s="254"/>
      <c r="AI81" s="254"/>
      <c r="AJ81" s="252"/>
      <c r="AK81" s="84">
        <v>69</v>
      </c>
      <c r="AL81" s="85" t="s">
        <v>181</v>
      </c>
      <c r="AM81" s="75" t="str">
        <f>IF('[3]Report_Actual_RTD'!C73="","",'[3]Report_Actual_RTD'!C73)</f>
        <v>0</v>
      </c>
      <c r="AN81" s="86"/>
      <c r="AO81" s="65" t="str">
        <f>'[3]Report_Actual_RTD'!E73</f>
        <v>0</v>
      </c>
      <c r="AP81" s="77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</row>
    <row r="82" spans="1:42" ht="30" customHeight="1">
      <c r="A82" s="247">
        <v>12</v>
      </c>
      <c r="B82" s="248">
        <v>0</v>
      </c>
      <c r="C82" s="248">
        <v>0</v>
      </c>
      <c r="D82" s="248">
        <v>0</v>
      </c>
      <c r="E82" s="248">
        <v>0</v>
      </c>
      <c r="F82" s="248">
        <v>0</v>
      </c>
      <c r="G82" s="248"/>
      <c r="H82" s="248">
        <v>0</v>
      </c>
      <c r="I82" s="248">
        <v>0</v>
      </c>
      <c r="J82" s="248">
        <v>0</v>
      </c>
      <c r="K82" s="248">
        <v>0</v>
      </c>
      <c r="L82" s="256"/>
      <c r="M82" s="256"/>
      <c r="N82" s="256"/>
      <c r="W82" s="10"/>
      <c r="X82" s="15"/>
      <c r="Y82" s="20"/>
      <c r="Z82" s="2"/>
      <c r="AA82" s="2"/>
      <c r="AB82" s="33"/>
      <c r="AC82" s="220"/>
      <c r="AD82" s="250"/>
      <c r="AE82" s="250"/>
      <c r="AF82" s="250"/>
      <c r="AG82" s="251"/>
      <c r="AH82" s="251"/>
      <c r="AI82" s="251"/>
      <c r="AJ82" s="252"/>
      <c r="AK82" s="84">
        <v>70</v>
      </c>
      <c r="AL82" s="85" t="s">
        <v>182</v>
      </c>
      <c r="AM82" s="75" t="str">
        <f>IF('[3]Report_Actual_RTD'!C74="","",'[3]Report_Actual_RTD'!C74)</f>
        <v>0</v>
      </c>
      <c r="AN82" s="86"/>
      <c r="AO82" s="65" t="str">
        <f>'[3]Report_Actual_RTD'!E74</f>
        <v>0</v>
      </c>
      <c r="AP82" s="77"/>
    </row>
    <row r="83" spans="1:42" ht="30" customHeight="1">
      <c r="A83" s="247">
        <v>13</v>
      </c>
      <c r="B83" s="248">
        <v>0</v>
      </c>
      <c r="C83" s="248">
        <v>0</v>
      </c>
      <c r="D83" s="248">
        <v>0</v>
      </c>
      <c r="E83" s="248">
        <v>0</v>
      </c>
      <c r="F83" s="248">
        <v>0</v>
      </c>
      <c r="G83" s="248"/>
      <c r="H83" s="248">
        <v>0</v>
      </c>
      <c r="I83" s="248">
        <v>0</v>
      </c>
      <c r="J83" s="248">
        <v>0</v>
      </c>
      <c r="K83" s="248">
        <v>0</v>
      </c>
      <c r="L83" s="256"/>
      <c r="W83" s="10"/>
      <c r="X83" s="15"/>
      <c r="Y83" s="20"/>
      <c r="Z83" s="20"/>
      <c r="AA83" s="20"/>
      <c r="AB83" s="10"/>
      <c r="AC83" s="15"/>
      <c r="AD83" s="22"/>
      <c r="AE83" s="22"/>
      <c r="AF83" s="22"/>
      <c r="AG83" s="23"/>
      <c r="AH83" s="23"/>
      <c r="AI83" s="23"/>
      <c r="AJ83" s="252"/>
      <c r="AK83" s="84">
        <v>71</v>
      </c>
      <c r="AL83" s="85" t="s">
        <v>183</v>
      </c>
      <c r="AM83" s="75" t="str">
        <f>IF('[3]Report_Actual_RTD'!C75="","",'[3]Report_Actual_RTD'!C75)</f>
        <v>0</v>
      </c>
      <c r="AN83" s="86"/>
      <c r="AO83" s="65" t="str">
        <f>'[3]Report_Actual_RTD'!E75</f>
        <v>0</v>
      </c>
      <c r="AP83" s="77"/>
    </row>
    <row r="84" spans="1:42" ht="30" customHeight="1">
      <c r="A84" s="247">
        <v>14</v>
      </c>
      <c r="B84" s="248">
        <v>0</v>
      </c>
      <c r="C84" s="248">
        <v>0</v>
      </c>
      <c r="D84" s="248">
        <v>0</v>
      </c>
      <c r="E84" s="248">
        <v>0</v>
      </c>
      <c r="F84" s="248">
        <v>0</v>
      </c>
      <c r="G84" s="248"/>
      <c r="H84" s="248">
        <v>0</v>
      </c>
      <c r="I84" s="248">
        <v>0</v>
      </c>
      <c r="J84" s="248">
        <v>0</v>
      </c>
      <c r="K84" s="248">
        <v>0</v>
      </c>
      <c r="W84" s="10"/>
      <c r="X84" s="15"/>
      <c r="Y84" s="20"/>
      <c r="AB84" s="10"/>
      <c r="AC84" s="15"/>
      <c r="AD84" s="22"/>
      <c r="AE84" s="22"/>
      <c r="AF84" s="22"/>
      <c r="AG84" s="23"/>
      <c r="AH84" s="23"/>
      <c r="AI84" s="23"/>
      <c r="AJ84" s="14"/>
      <c r="AK84" s="84">
        <v>72</v>
      </c>
      <c r="AL84" s="85" t="s">
        <v>184</v>
      </c>
      <c r="AM84" s="75" t="str">
        <f>IF('[3]Report_Actual_RTD'!C76="","",'[3]Report_Actual_RTD'!C76)</f>
        <v>0</v>
      </c>
      <c r="AN84" s="142" t="str">
        <f>IF(SUM(AM81:AM84)&gt;0,AVERAGE(AM81:AM84),"")</f>
        <v>0</v>
      </c>
      <c r="AO84" s="65" t="str">
        <f>'[3]Report_Actual_RTD'!E76</f>
        <v>0</v>
      </c>
      <c r="AP84" s="77" t="str">
        <f>IF(SUM(AO81:AO84)&gt;0,AVERAGE(AO81:AO84),0)</f>
        <v>0</v>
      </c>
    </row>
    <row r="85" spans="1:42" ht="30" customHeight="1">
      <c r="A85" s="247">
        <v>15</v>
      </c>
      <c r="B85" s="248">
        <v>0</v>
      </c>
      <c r="C85" s="248">
        <v>0</v>
      </c>
      <c r="D85" s="248">
        <v>0</v>
      </c>
      <c r="E85" s="248">
        <v>0</v>
      </c>
      <c r="F85" s="248">
        <v>0</v>
      </c>
      <c r="G85" s="248"/>
      <c r="H85" s="248">
        <v>0</v>
      </c>
      <c r="I85" s="248">
        <v>0</v>
      </c>
      <c r="J85" s="248">
        <v>0</v>
      </c>
      <c r="K85" s="248">
        <v>0</v>
      </c>
      <c r="W85" s="10"/>
      <c r="X85" s="15"/>
      <c r="Y85" s="15"/>
      <c r="Z85" s="2"/>
      <c r="AA85" s="2"/>
      <c r="AB85" s="10"/>
      <c r="AC85" s="220"/>
      <c r="AD85" s="22"/>
      <c r="AE85" s="22"/>
      <c r="AF85" s="22"/>
      <c r="AG85" s="23"/>
      <c r="AH85" s="23"/>
      <c r="AI85" s="23"/>
      <c r="AJ85" s="14"/>
      <c r="AK85" s="84">
        <v>73</v>
      </c>
      <c r="AL85" s="85" t="s">
        <v>185</v>
      </c>
      <c r="AM85" s="75" t="str">
        <f>IF('[3]Report_Actual_RTD'!C77="","",'[3]Report_Actual_RTD'!C77)</f>
        <v>0</v>
      </c>
      <c r="AN85" s="86"/>
      <c r="AO85" s="65" t="str">
        <f>'[3]Report_Actual_RTD'!E77</f>
        <v>0</v>
      </c>
      <c r="AP85" s="77"/>
    </row>
    <row r="86" spans="1:42" ht="30" customHeight="1">
      <c r="A86" s="247">
        <v>16</v>
      </c>
      <c r="B86" s="248">
        <v>0</v>
      </c>
      <c r="C86" s="248">
        <v>0</v>
      </c>
      <c r="D86" s="248">
        <v>0</v>
      </c>
      <c r="E86" s="248">
        <v>0</v>
      </c>
      <c r="F86" s="248">
        <v>0</v>
      </c>
      <c r="G86" s="248"/>
      <c r="H86" s="248">
        <v>0</v>
      </c>
      <c r="I86" s="248">
        <v>0</v>
      </c>
      <c r="J86" s="248">
        <v>0</v>
      </c>
      <c r="K86" s="248">
        <v>0</v>
      </c>
      <c r="W86" s="15"/>
      <c r="X86" s="15"/>
      <c r="Y86" s="20"/>
      <c r="Z86" s="2"/>
      <c r="AA86" s="2"/>
      <c r="AB86" s="33"/>
      <c r="AC86" s="220"/>
      <c r="AD86" s="22"/>
      <c r="AE86" s="22"/>
      <c r="AF86" s="22"/>
      <c r="AG86" s="23"/>
      <c r="AH86" s="23"/>
      <c r="AI86" s="23"/>
      <c r="AJ86" s="14"/>
      <c r="AK86" s="84">
        <v>74</v>
      </c>
      <c r="AL86" s="85" t="s">
        <v>186</v>
      </c>
      <c r="AM86" s="75" t="str">
        <f>IF('[3]Report_Actual_RTD'!C78="","",'[3]Report_Actual_RTD'!C78)</f>
        <v>0</v>
      </c>
      <c r="AN86" s="86"/>
      <c r="AO86" s="65" t="str">
        <f>'[3]Report_Actual_RTD'!E78</f>
        <v>0</v>
      </c>
      <c r="AP86" s="77"/>
    </row>
    <row r="87" spans="1:42" ht="30" customHeight="1">
      <c r="A87" s="247">
        <v>17</v>
      </c>
      <c r="B87" s="248">
        <v>0</v>
      </c>
      <c r="C87" s="248">
        <v>0</v>
      </c>
      <c r="D87" s="248">
        <v>0</v>
      </c>
      <c r="E87" s="248">
        <v>0</v>
      </c>
      <c r="F87" s="248">
        <v>0</v>
      </c>
      <c r="G87" s="248"/>
      <c r="H87" s="248">
        <v>0</v>
      </c>
      <c r="I87" s="248">
        <v>0</v>
      </c>
      <c r="J87" s="248">
        <v>0</v>
      </c>
      <c r="K87" s="248">
        <v>0</v>
      </c>
      <c r="W87" s="15"/>
      <c r="X87" s="15"/>
      <c r="Y87" s="15"/>
      <c r="Z87" s="20"/>
      <c r="AA87" s="20"/>
      <c r="AB87" s="10"/>
      <c r="AC87" s="15"/>
      <c r="AD87" s="22"/>
      <c r="AE87" s="22"/>
      <c r="AF87" s="22"/>
      <c r="AG87" s="23"/>
      <c r="AH87" s="23"/>
      <c r="AI87" s="23"/>
      <c r="AJ87" s="14"/>
      <c r="AK87" s="84">
        <v>75</v>
      </c>
      <c r="AL87" s="85" t="s">
        <v>187</v>
      </c>
      <c r="AM87" s="75" t="str">
        <f>IF('[3]Report_Actual_RTD'!C79="","",'[3]Report_Actual_RTD'!C79)</f>
        <v>0</v>
      </c>
      <c r="AN87" s="86"/>
      <c r="AO87" s="65" t="str">
        <f>'[3]Report_Actual_RTD'!E79</f>
        <v>0</v>
      </c>
      <c r="AP87" s="77"/>
    </row>
    <row r="88" spans="1:42" ht="30" customHeight="1">
      <c r="A88" s="247">
        <v>18</v>
      </c>
      <c r="B88" s="248">
        <v>0</v>
      </c>
      <c r="C88" s="248">
        <v>0</v>
      </c>
      <c r="D88" s="248">
        <v>0</v>
      </c>
      <c r="E88" s="248">
        <v>0</v>
      </c>
      <c r="F88" s="248">
        <v>0</v>
      </c>
      <c r="G88" s="248"/>
      <c r="H88" s="248">
        <v>0</v>
      </c>
      <c r="I88" s="248">
        <v>0</v>
      </c>
      <c r="J88" s="248">
        <v>0</v>
      </c>
      <c r="K88" s="248">
        <v>0</v>
      </c>
      <c r="W88" s="15"/>
      <c r="X88" s="15"/>
      <c r="Y88" s="20"/>
      <c r="AB88" s="10"/>
      <c r="AC88" s="15"/>
      <c r="AD88" s="22"/>
      <c r="AE88" s="22"/>
      <c r="AF88" s="22"/>
      <c r="AG88" s="23"/>
      <c r="AH88" s="23"/>
      <c r="AI88" s="23"/>
      <c r="AJ88" s="14"/>
      <c r="AK88" s="84">
        <v>76</v>
      </c>
      <c r="AL88" s="85" t="s">
        <v>188</v>
      </c>
      <c r="AM88" s="75" t="str">
        <f>IF('[3]Report_Actual_RTD'!C80="","",'[3]Report_Actual_RTD'!C80)</f>
        <v>0</v>
      </c>
      <c r="AN88" s="142" t="str">
        <f>IF(SUM(AM85:AM88)&gt;0,AVERAGE(AM85:AM88),"")</f>
        <v>0</v>
      </c>
      <c r="AO88" s="65" t="str">
        <f>'[3]Report_Actual_RTD'!E80</f>
        <v>0</v>
      </c>
      <c r="AP88" s="77" t="str">
        <f>IF(SUM(AO85:AO88)&gt;0,AVERAGE(AO85:AO88),0)</f>
        <v>0</v>
      </c>
    </row>
    <row r="89" spans="1:42" ht="30" customHeight="1">
      <c r="A89" s="247">
        <v>19</v>
      </c>
      <c r="B89" s="248">
        <v>0</v>
      </c>
      <c r="C89" s="248">
        <v>0</v>
      </c>
      <c r="D89" s="248">
        <v>0</v>
      </c>
      <c r="E89" s="248">
        <v>0</v>
      </c>
      <c r="F89" s="248">
        <v>0</v>
      </c>
      <c r="G89" s="248"/>
      <c r="H89" s="248">
        <v>0</v>
      </c>
      <c r="I89" s="248">
        <v>0</v>
      </c>
      <c r="J89" s="248">
        <v>0</v>
      </c>
      <c r="K89" s="248">
        <v>0</v>
      </c>
      <c r="W89" s="15"/>
      <c r="X89" s="15"/>
      <c r="Y89" s="15"/>
      <c r="Z89" s="2"/>
      <c r="AA89" s="2"/>
      <c r="AB89" s="10"/>
      <c r="AC89" s="15"/>
      <c r="AD89" s="22"/>
      <c r="AE89" s="22"/>
      <c r="AF89" s="22"/>
      <c r="AG89" s="23"/>
      <c r="AH89" s="23"/>
      <c r="AI89" s="23"/>
      <c r="AJ89" s="14"/>
      <c r="AK89" s="84">
        <v>77</v>
      </c>
      <c r="AL89" s="85" t="s">
        <v>189</v>
      </c>
      <c r="AM89" s="75" t="str">
        <f>IF('[3]Report_Actual_RTD'!C81="","",'[3]Report_Actual_RTD'!C81)</f>
        <v>0</v>
      </c>
      <c r="AN89" s="86"/>
      <c r="AO89" s="65" t="str">
        <f>'[3]Report_Actual_RTD'!E81</f>
        <v>0</v>
      </c>
      <c r="AP89" s="77"/>
    </row>
    <row r="90" spans="1:42" ht="39.75" customHeight="1">
      <c r="A90" s="247">
        <v>20</v>
      </c>
      <c r="B90" s="248">
        <v>0</v>
      </c>
      <c r="C90" s="248">
        <v>0</v>
      </c>
      <c r="D90" s="248">
        <v>0</v>
      </c>
      <c r="E90" s="248">
        <v>0</v>
      </c>
      <c r="F90" s="248">
        <v>0</v>
      </c>
      <c r="G90" s="248"/>
      <c r="H90" s="248">
        <v>0</v>
      </c>
      <c r="I90" s="248">
        <v>0</v>
      </c>
      <c r="J90" s="248">
        <v>0</v>
      </c>
      <c r="K90" s="248">
        <v>0</v>
      </c>
      <c r="W90" s="15"/>
      <c r="X90" s="15"/>
      <c r="Y90" s="20"/>
      <c r="Z90" s="2"/>
      <c r="AA90" s="2"/>
      <c r="AB90" s="33"/>
      <c r="AC90" s="220"/>
      <c r="AD90" s="22"/>
      <c r="AE90" s="22"/>
      <c r="AF90" s="22"/>
      <c r="AG90" s="23"/>
      <c r="AH90" s="23"/>
      <c r="AI90" s="23"/>
      <c r="AJ90" s="14"/>
      <c r="AK90" s="84">
        <v>78</v>
      </c>
      <c r="AL90" s="85" t="s">
        <v>190</v>
      </c>
      <c r="AM90" s="75" t="str">
        <f>IF('[3]Report_Actual_RTD'!C82="","",'[3]Report_Actual_RTD'!C82)</f>
        <v>0</v>
      </c>
      <c r="AN90" s="86"/>
      <c r="AO90" s="65" t="str">
        <f>'[3]Report_Actual_RTD'!E82</f>
        <v>0</v>
      </c>
      <c r="AP90" s="77"/>
    </row>
    <row r="91" spans="1:42" ht="30" customHeight="1">
      <c r="A91" s="247">
        <v>21</v>
      </c>
      <c r="B91" s="248">
        <v>0</v>
      </c>
      <c r="C91" s="248">
        <v>0</v>
      </c>
      <c r="D91" s="248">
        <v>0</v>
      </c>
      <c r="E91" s="248">
        <v>0</v>
      </c>
      <c r="F91" s="248">
        <v>0</v>
      </c>
      <c r="G91" s="248"/>
      <c r="H91" s="248">
        <v>0</v>
      </c>
      <c r="I91" s="248">
        <v>0</v>
      </c>
      <c r="J91" s="248">
        <v>0</v>
      </c>
      <c r="K91" s="248">
        <v>0</v>
      </c>
      <c r="W91" s="15"/>
      <c r="X91" s="15"/>
      <c r="Y91" s="15"/>
      <c r="Z91" s="20"/>
      <c r="AA91" s="20"/>
      <c r="AB91" s="10"/>
      <c r="AC91" s="15"/>
      <c r="AD91" s="22"/>
      <c r="AE91" s="22"/>
      <c r="AF91" s="22"/>
      <c r="AG91" s="23"/>
      <c r="AH91" s="23"/>
      <c r="AI91" s="23"/>
      <c r="AJ91" s="14"/>
      <c r="AK91" s="84">
        <v>79</v>
      </c>
      <c r="AL91" s="260" t="s">
        <v>191</v>
      </c>
      <c r="AM91" s="75" t="str">
        <f>IF('[3]Report_Actual_RTD'!C83="","",'[3]Report_Actual_RTD'!C83)</f>
        <v>0</v>
      </c>
      <c r="AN91" s="86"/>
      <c r="AO91" s="65" t="str">
        <f>'[3]Report_Actual_RTD'!E83</f>
        <v>0</v>
      </c>
      <c r="AP91" s="77"/>
    </row>
    <row r="92" spans="1:42" ht="30" customHeight="1">
      <c r="A92" s="247">
        <v>22</v>
      </c>
      <c r="B92" s="248">
        <v>0</v>
      </c>
      <c r="C92" s="248">
        <v>0</v>
      </c>
      <c r="D92" s="248">
        <v>0</v>
      </c>
      <c r="E92" s="248">
        <v>0</v>
      </c>
      <c r="F92" s="248">
        <v>0</v>
      </c>
      <c r="G92" s="248"/>
      <c r="H92" s="248">
        <v>0</v>
      </c>
      <c r="I92" s="248">
        <v>0</v>
      </c>
      <c r="J92" s="248">
        <v>0</v>
      </c>
      <c r="K92" s="248">
        <v>0</v>
      </c>
      <c r="W92" s="15"/>
      <c r="X92" s="15"/>
      <c r="Y92" s="20"/>
      <c r="AB92" s="10"/>
      <c r="AC92" s="15"/>
      <c r="AD92" s="22"/>
      <c r="AE92" s="22"/>
      <c r="AF92" s="22"/>
      <c r="AG92" s="23"/>
      <c r="AH92" s="23"/>
      <c r="AI92" s="23"/>
      <c r="AJ92" s="14"/>
      <c r="AK92" s="84">
        <v>80</v>
      </c>
      <c r="AL92" s="260" t="s">
        <v>192</v>
      </c>
      <c r="AM92" s="75" t="str">
        <f>IF('[3]Report_Actual_RTD'!C84="","",'[3]Report_Actual_RTD'!C84)</f>
        <v>0</v>
      </c>
      <c r="AN92" s="142" t="str">
        <f>IF(SUM(AM89:AM92)&gt;0,AVERAGE(AM89:AM92),"")</f>
        <v>0</v>
      </c>
      <c r="AO92" s="65" t="str">
        <f>'[3]Report_Actual_RTD'!E84</f>
        <v>0</v>
      </c>
      <c r="AP92" s="77" t="str">
        <f>IF(SUM(AO89:AO92)&gt;0,AVERAGE(AO89:AO92),0)</f>
        <v>0</v>
      </c>
    </row>
    <row r="93" spans="1:42" ht="30" customHeight="1">
      <c r="A93" s="247">
        <v>23</v>
      </c>
      <c r="B93" s="248">
        <v>0</v>
      </c>
      <c r="C93" s="248">
        <v>0</v>
      </c>
      <c r="D93" s="248">
        <v>0</v>
      </c>
      <c r="E93" s="248">
        <v>0</v>
      </c>
      <c r="F93" s="248">
        <v>0</v>
      </c>
      <c r="G93" s="248"/>
      <c r="H93" s="248">
        <v>0</v>
      </c>
      <c r="I93" s="248">
        <v>0</v>
      </c>
      <c r="J93" s="248">
        <v>0</v>
      </c>
      <c r="K93" s="248">
        <v>0</v>
      </c>
      <c r="W93" s="15"/>
      <c r="X93" s="15"/>
      <c r="Y93" s="20"/>
      <c r="Z93" s="2"/>
      <c r="AA93" s="2"/>
      <c r="AB93" s="10"/>
      <c r="AC93" s="15"/>
      <c r="AD93" s="22"/>
      <c r="AE93" s="22"/>
      <c r="AF93" s="22"/>
      <c r="AG93" s="23"/>
      <c r="AH93" s="23"/>
      <c r="AI93" s="23"/>
      <c r="AJ93" s="261"/>
      <c r="AK93" s="84">
        <v>81</v>
      </c>
      <c r="AL93" s="260" t="s">
        <v>193</v>
      </c>
      <c r="AM93" s="75" t="str">
        <f>IF('[3]Report_Actual_RTD'!C85="","",'[3]Report_Actual_RTD'!C85)</f>
        <v>0</v>
      </c>
      <c r="AN93" s="86"/>
      <c r="AO93" s="65" t="str">
        <f>'[3]Report_Actual_RTD'!E85</f>
        <v>0</v>
      </c>
      <c r="AP93" s="77"/>
    </row>
    <row r="94" spans="1:42" ht="30" customHeight="1">
      <c r="A94" s="262">
        <v>24</v>
      </c>
      <c r="B94" s="248">
        <v>0</v>
      </c>
      <c r="C94" s="248">
        <v>0</v>
      </c>
      <c r="D94" s="248">
        <v>0</v>
      </c>
      <c r="E94" s="248">
        <v>0</v>
      </c>
      <c r="F94" s="248">
        <v>0</v>
      </c>
      <c r="G94" s="248"/>
      <c r="H94" s="248">
        <v>0</v>
      </c>
      <c r="I94" s="248">
        <v>0</v>
      </c>
      <c r="J94" s="248">
        <v>0</v>
      </c>
      <c r="K94" s="248">
        <v>0</v>
      </c>
      <c r="W94" s="15"/>
      <c r="X94" s="15"/>
      <c r="Y94" s="20"/>
      <c r="Z94" s="2"/>
      <c r="AA94" s="2"/>
      <c r="AB94" s="33"/>
      <c r="AC94" s="220"/>
      <c r="AD94" s="22"/>
      <c r="AE94" s="22"/>
      <c r="AF94" s="22"/>
      <c r="AG94" s="23"/>
      <c r="AH94" s="23"/>
      <c r="AI94" s="23"/>
      <c r="AJ94" s="14"/>
      <c r="AK94" s="84">
        <v>82</v>
      </c>
      <c r="AL94" s="260" t="s">
        <v>194</v>
      </c>
      <c r="AM94" s="75" t="str">
        <f>IF('[3]Report_Actual_RTD'!C86="","",'[3]Report_Actual_RTD'!C86)</f>
        <v>0</v>
      </c>
      <c r="AN94" s="86"/>
      <c r="AO94" s="65" t="str">
        <f>'[3]Report_Actual_RTD'!E86</f>
        <v>0</v>
      </c>
      <c r="AP94" s="77"/>
    </row>
    <row r="95" spans="1:42" ht="30" customHeight="1">
      <c r="A95" s="263" t="s">
        <v>195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V95" s="10"/>
      <c r="W95" s="15"/>
      <c r="X95" s="15"/>
      <c r="Y95" s="15"/>
      <c r="Z95" s="20"/>
      <c r="AA95" s="20"/>
      <c r="AB95" s="10"/>
      <c r="AC95" s="15"/>
      <c r="AD95" s="22"/>
      <c r="AE95" s="22"/>
      <c r="AF95" s="22"/>
      <c r="AG95" s="23"/>
      <c r="AH95" s="23"/>
      <c r="AI95" s="23"/>
      <c r="AJ95" s="14"/>
      <c r="AK95" s="84">
        <v>83</v>
      </c>
      <c r="AL95" s="260" t="s">
        <v>196</v>
      </c>
      <c r="AM95" s="75" t="str">
        <f>IF('[3]Report_Actual_RTD'!C87="","",'[3]Report_Actual_RTD'!C87)</f>
        <v>0</v>
      </c>
      <c r="AN95" s="86"/>
      <c r="AO95" s="65" t="str">
        <f>'[3]Report_Actual_RTD'!E87</f>
        <v>0</v>
      </c>
      <c r="AP95" s="77"/>
    </row>
    <row r="96" spans="9:42" ht="30" customHeight="1">
      <c r="I96" s="131"/>
      <c r="J96" s="266"/>
      <c r="K96" s="249"/>
      <c r="W96" s="15"/>
      <c r="X96" s="15"/>
      <c r="Y96" s="20"/>
      <c r="AB96" s="10"/>
      <c r="AC96" s="15"/>
      <c r="AD96" s="22"/>
      <c r="AE96" s="22"/>
      <c r="AF96" s="22"/>
      <c r="AG96" s="23"/>
      <c r="AH96" s="23"/>
      <c r="AI96" s="23"/>
      <c r="AJ96" s="14"/>
      <c r="AK96" s="84">
        <v>84</v>
      </c>
      <c r="AL96" s="260" t="s">
        <v>197</v>
      </c>
      <c r="AM96" s="75" t="str">
        <f>IF('[3]Report_Actual_RTD'!C88="","",'[3]Report_Actual_RTD'!C88)</f>
        <v>0</v>
      </c>
      <c r="AN96" s="142" t="str">
        <f>IF(SUM(AM93:AM96)&gt;0,AVERAGE(AM93:AM96),"")</f>
        <v>0</v>
      </c>
      <c r="AO96" s="65" t="str">
        <f>'[3]Report_Actual_RTD'!E88</f>
        <v>0</v>
      </c>
      <c r="AP96" s="77" t="str">
        <f>IF(SUM(AO93:AO96)&gt;0,AVERAGE(AO93:AO96),)</f>
        <v>0</v>
      </c>
    </row>
    <row r="97" spans="9:42" ht="30" customHeight="1">
      <c r="I97" s="131"/>
      <c r="J97" s="266"/>
      <c r="K97" s="249"/>
      <c r="W97" s="15"/>
      <c r="X97" s="15"/>
      <c r="Y97" s="15"/>
      <c r="Z97" s="2"/>
      <c r="AA97" s="2"/>
      <c r="AB97" s="10"/>
      <c r="AC97" s="15"/>
      <c r="AD97" s="22"/>
      <c r="AE97" s="22"/>
      <c r="AF97" s="22"/>
      <c r="AG97" s="23"/>
      <c r="AH97" s="23"/>
      <c r="AI97" s="23"/>
      <c r="AJ97" s="14"/>
      <c r="AK97" s="84">
        <v>85</v>
      </c>
      <c r="AL97" s="260" t="s">
        <v>198</v>
      </c>
      <c r="AM97" s="75" t="str">
        <f>IF('[3]Report_Actual_RTD'!C89="","",'[3]Report_Actual_RTD'!C89)</f>
        <v>0</v>
      </c>
      <c r="AN97" s="86"/>
      <c r="AO97" s="65" t="str">
        <f>'[3]Report_Actual_RTD'!E89</f>
        <v>0</v>
      </c>
      <c r="AP97" s="77"/>
    </row>
    <row r="98" spans="9:42" ht="30" customHeight="1">
      <c r="I98" s="131"/>
      <c r="J98" s="266"/>
      <c r="K98" s="249"/>
      <c r="W98" s="15"/>
      <c r="X98" s="15"/>
      <c r="Y98" s="15"/>
      <c r="Z98" s="2"/>
      <c r="AA98" s="2"/>
      <c r="AB98" s="33"/>
      <c r="AC98" s="220"/>
      <c r="AD98" s="22"/>
      <c r="AE98" s="22"/>
      <c r="AF98" s="22"/>
      <c r="AG98" s="23"/>
      <c r="AH98" s="23"/>
      <c r="AI98" s="23"/>
      <c r="AJ98" s="14"/>
      <c r="AK98" s="84">
        <v>86</v>
      </c>
      <c r="AL98" s="260" t="s">
        <v>199</v>
      </c>
      <c r="AM98" s="75" t="str">
        <f>IF('[3]Report_Actual_RTD'!C90="","",'[3]Report_Actual_RTD'!C90)</f>
        <v>0</v>
      </c>
      <c r="AN98" s="86"/>
      <c r="AO98" s="65" t="str">
        <f>'[3]Report_Actual_RTD'!E90</f>
        <v>0</v>
      </c>
      <c r="AP98" s="77"/>
    </row>
    <row r="99" spans="9:42" ht="30" customHeight="1">
      <c r="I99" s="131"/>
      <c r="J99" s="266"/>
      <c r="K99" s="249"/>
      <c r="W99" s="15"/>
      <c r="X99" s="15"/>
      <c r="Y99" s="20"/>
      <c r="Z99" s="20"/>
      <c r="AA99" s="20"/>
      <c r="AB99" s="10"/>
      <c r="AC99" s="15"/>
      <c r="AD99" s="22"/>
      <c r="AE99" s="22"/>
      <c r="AF99" s="22"/>
      <c r="AG99" s="23"/>
      <c r="AH99" s="23"/>
      <c r="AI99" s="23"/>
      <c r="AJ99" s="14"/>
      <c r="AK99" s="84">
        <v>87</v>
      </c>
      <c r="AL99" s="260" t="s">
        <v>200</v>
      </c>
      <c r="AM99" s="75" t="str">
        <f>IF('[3]Report_Actual_RTD'!C91="","",'[3]Report_Actual_RTD'!C91)</f>
        <v>0</v>
      </c>
      <c r="AN99" s="86"/>
      <c r="AO99" s="65" t="str">
        <f>'[3]Report_Actual_RTD'!E91</f>
        <v>0</v>
      </c>
      <c r="AP99" s="77"/>
    </row>
    <row r="100" spans="9:42" ht="30" customHeight="1">
      <c r="I100" s="131"/>
      <c r="J100" s="266"/>
      <c r="K100" s="249"/>
      <c r="W100" s="15"/>
      <c r="X100" s="21"/>
      <c r="Y100" s="20"/>
      <c r="Z100" s="20"/>
      <c r="AA100" s="20"/>
      <c r="AB100" s="15"/>
      <c r="AC100" s="15"/>
      <c r="AD100" s="250"/>
      <c r="AE100" s="250"/>
      <c r="AF100" s="250"/>
      <c r="AG100" s="251"/>
      <c r="AH100" s="251"/>
      <c r="AI100" s="251"/>
      <c r="AJ100" s="252"/>
      <c r="AK100" s="84">
        <v>88</v>
      </c>
      <c r="AL100" s="260" t="s">
        <v>201</v>
      </c>
      <c r="AM100" s="75" t="str">
        <f>IF('[3]Report_Actual_RTD'!C92="","",'[3]Report_Actual_RTD'!C92)</f>
        <v>0</v>
      </c>
      <c r="AN100" s="142" t="str">
        <f>IF(SUM(AM97:AM100)&gt;0,AVERAGE(AM97:AM100),"")</f>
        <v>0</v>
      </c>
      <c r="AO100" s="65" t="str">
        <f>'[3]Report_Actual_RTD'!E92</f>
        <v>0</v>
      </c>
      <c r="AP100" s="77" t="str">
        <f>IF(SUM(AO97:AO100)&gt;0,AVERAGE(AO97:AO100),0)</f>
        <v>0</v>
      </c>
    </row>
    <row r="101" spans="9:42" ht="30" customHeight="1">
      <c r="I101" s="131"/>
      <c r="J101" s="266"/>
      <c r="K101" s="249"/>
      <c r="W101" s="15"/>
      <c r="X101" s="250"/>
      <c r="Z101" s="15"/>
      <c r="AA101" s="15"/>
      <c r="AB101" s="10"/>
      <c r="AC101" s="15"/>
      <c r="AD101" s="22"/>
      <c r="AE101" s="22"/>
      <c r="AF101" s="22"/>
      <c r="AG101" s="23"/>
      <c r="AH101" s="23"/>
      <c r="AI101" s="23"/>
      <c r="AJ101" s="14"/>
      <c r="AK101" s="84">
        <v>89</v>
      </c>
      <c r="AL101" s="260" t="s">
        <v>202</v>
      </c>
      <c r="AM101" s="75" t="str">
        <f>IF('[3]Report_Actual_RTD'!C93="","",'[3]Report_Actual_RTD'!C93)</f>
        <v>0</v>
      </c>
      <c r="AN101" s="86"/>
      <c r="AO101" s="65" t="str">
        <f>'[3]Report_Actual_RTD'!E93</f>
        <v>0</v>
      </c>
      <c r="AP101" s="77"/>
    </row>
    <row r="102" spans="9:42" ht="30" customHeight="1">
      <c r="I102" s="131"/>
      <c r="J102" s="266"/>
      <c r="K102" s="249"/>
      <c r="W102" s="15"/>
      <c r="X102" s="15"/>
      <c r="AB102" s="33"/>
      <c r="AC102" s="220"/>
      <c r="AD102" s="22"/>
      <c r="AE102" s="22"/>
      <c r="AF102" s="22"/>
      <c r="AG102" s="23"/>
      <c r="AH102" s="23"/>
      <c r="AI102" s="23"/>
      <c r="AJ102" s="14"/>
      <c r="AK102" s="84">
        <v>90</v>
      </c>
      <c r="AL102" s="260" t="s">
        <v>203</v>
      </c>
      <c r="AM102" s="75" t="str">
        <f>IF('[3]Report_Actual_RTD'!C94="","",'[3]Report_Actual_RTD'!C94)</f>
        <v>0</v>
      </c>
      <c r="AN102" s="86"/>
      <c r="AO102" s="65" t="str">
        <f>'[3]Report_Actual_RTD'!E94</f>
        <v>0</v>
      </c>
      <c r="AP102" s="77"/>
    </row>
    <row r="103" spans="9:42" ht="30" customHeight="1">
      <c r="I103" s="131"/>
      <c r="J103" s="266"/>
      <c r="K103" s="249"/>
      <c r="W103" s="15"/>
      <c r="AB103" s="10"/>
      <c r="AC103" s="15"/>
      <c r="AD103" s="22"/>
      <c r="AE103" s="22"/>
      <c r="AF103" s="22"/>
      <c r="AG103" s="23"/>
      <c r="AH103" s="23"/>
      <c r="AI103" s="23"/>
      <c r="AJ103" s="14"/>
      <c r="AK103" s="84">
        <v>91</v>
      </c>
      <c r="AL103" s="260" t="s">
        <v>204</v>
      </c>
      <c r="AM103" s="75" t="str">
        <f>IF('[3]Report_Actual_RTD'!C95="","",'[3]Report_Actual_RTD'!C95)</f>
        <v>0</v>
      </c>
      <c r="AN103" s="86"/>
      <c r="AO103" s="65" t="str">
        <f>'[3]Report_Actual_RTD'!E95</f>
        <v>0</v>
      </c>
      <c r="AP103" s="77"/>
    </row>
    <row r="104" spans="9:42" ht="30" customHeight="1">
      <c r="I104" s="249"/>
      <c r="J104" s="249"/>
      <c r="K104" s="267"/>
      <c r="W104" s="15"/>
      <c r="AB104" s="10"/>
      <c r="AC104" s="15"/>
      <c r="AD104" s="12"/>
      <c r="AE104" s="12"/>
      <c r="AF104" s="12"/>
      <c r="AG104" s="13"/>
      <c r="AH104" s="13"/>
      <c r="AI104" s="13"/>
      <c r="AJ104" s="12"/>
      <c r="AK104" s="84">
        <v>92</v>
      </c>
      <c r="AL104" s="260" t="s">
        <v>205</v>
      </c>
      <c r="AM104" s="75" t="str">
        <f>IF('[3]Report_Actual_RTD'!C96="","",'[3]Report_Actual_RTD'!C96)</f>
        <v>0</v>
      </c>
      <c r="AN104" s="142" t="str">
        <f>IF(SUM(AM101:AM104)&gt;0,AVERAGE(AM101:AM104),"")</f>
        <v>0</v>
      </c>
      <c r="AO104" s="65" t="str">
        <f>'[3]Report_Actual_RTD'!E96</f>
        <v>0</v>
      </c>
      <c r="AP104" s="77" t="str">
        <f>IF(SUM(AO101:AO104)&gt;0,AVERAGE(AO101:AO104),0)</f>
        <v>0</v>
      </c>
    </row>
    <row r="105" spans="9:42" ht="30" customHeight="1">
      <c r="I105" s="249"/>
      <c r="J105" s="249"/>
      <c r="K105" s="249"/>
      <c r="W105" s="15"/>
      <c r="AB105" s="10"/>
      <c r="AC105" s="15"/>
      <c r="AD105" s="22"/>
      <c r="AE105" s="22"/>
      <c r="AF105" s="22"/>
      <c r="AG105" s="23"/>
      <c r="AH105" s="23"/>
      <c r="AI105" s="23"/>
      <c r="AJ105" s="14"/>
      <c r="AK105" s="84">
        <v>93</v>
      </c>
      <c r="AL105" s="260" t="s">
        <v>206</v>
      </c>
      <c r="AM105" s="75" t="str">
        <f>IF('[3]Report_Actual_RTD'!C97="","",'[3]Report_Actual_RTD'!C97)</f>
        <v>0</v>
      </c>
      <c r="AN105" s="86"/>
      <c r="AO105" s="65" t="str">
        <f>'[3]Report_Actual_RTD'!E97</f>
        <v>0</v>
      </c>
      <c r="AP105" s="77"/>
    </row>
    <row r="106" spans="1:42" ht="30" customHeight="1">
      <c r="A106" s="268"/>
      <c r="B106" s="268"/>
      <c r="C106" s="268"/>
      <c r="D106" s="268"/>
      <c r="E106" s="268"/>
      <c r="F106" s="268"/>
      <c r="G106" s="268"/>
      <c r="I106" s="131"/>
      <c r="J106" s="249"/>
      <c r="K106" s="267"/>
      <c r="W106" s="15"/>
      <c r="Y106" s="269"/>
      <c r="AK106" s="84">
        <v>94</v>
      </c>
      <c r="AL106" s="260" t="s">
        <v>207</v>
      </c>
      <c r="AM106" s="75" t="str">
        <f>IF('[3]Report_Actual_RTD'!C98="","",'[3]Report_Actual_RTD'!C98)</f>
        <v>0</v>
      </c>
      <c r="AN106" s="86"/>
      <c r="AO106" s="65" t="str">
        <f>'[3]Report_Actual_RTD'!E98</f>
        <v>0</v>
      </c>
      <c r="AP106" s="77"/>
    </row>
    <row r="107" spans="9:42" ht="17.25" customHeight="1">
      <c r="I107" s="249"/>
      <c r="J107" s="249"/>
      <c r="K107" s="249"/>
      <c r="Y107" s="269"/>
      <c r="AK107" s="84">
        <v>95</v>
      </c>
      <c r="AL107" s="260" t="s">
        <v>208</v>
      </c>
      <c r="AM107" s="75" t="str">
        <f>IF('[3]Report_Actual_RTD'!C99="","",'[3]Report_Actual_RTD'!C99)</f>
        <v>0</v>
      </c>
      <c r="AN107" s="86"/>
      <c r="AO107" s="65" t="str">
        <f>'[3]Report_Actual_RTD'!E99</f>
        <v>0</v>
      </c>
      <c r="AP107" s="77"/>
    </row>
    <row r="108" spans="9:42" ht="15.75" customHeight="1">
      <c r="I108" s="249"/>
      <c r="J108" s="249"/>
      <c r="K108" s="249"/>
      <c r="W108" s="15"/>
      <c r="AK108" s="84">
        <v>96</v>
      </c>
      <c r="AL108" s="270" t="s">
        <v>209</v>
      </c>
      <c r="AM108" s="75" t="str">
        <f>IF('[3]Report_Actual_RTD'!C100="","",'[3]Report_Actual_RTD'!C100)</f>
        <v>0</v>
      </c>
      <c r="AN108" s="271" t="str">
        <f>IF(SUM(AM105:AM108)&gt;0,AVERAGE(AM105:AM108),"")</f>
        <v>0</v>
      </c>
      <c r="AO108" s="65" t="str">
        <f>'[3]Report_Actual_RTD'!E100</f>
        <v>0</v>
      </c>
      <c r="AP108" s="77" t="str">
        <f>IF(SUM(AO105:AO108)&gt;0,AVERAGE(AO105:AO108),0)</f>
        <v>0</v>
      </c>
    </row>
    <row r="109" spans="9:42" ht="18" customHeight="1">
      <c r="I109" s="131"/>
      <c r="J109" s="249"/>
      <c r="K109" s="267"/>
      <c r="W109" s="15"/>
      <c r="Y109" s="269"/>
      <c r="AK109" s="119"/>
      <c r="AL109" s="255" t="s">
        <v>195</v>
      </c>
      <c r="AM109" s="272" t="str">
        <f>AVERAGE(AM13:AM108)</f>
        <v>0</v>
      </c>
      <c r="AN109" s="272" t="str">
        <f>AVERAGE(AN13:AN108)</f>
        <v>0</v>
      </c>
      <c r="AO109" s="273" t="str">
        <f>SUM(AO13:AO108)/4</f>
        <v>0</v>
      </c>
      <c r="AP109" s="274" t="str">
        <f>SUM(AP13:AP108)</f>
        <v>0</v>
      </c>
    </row>
    <row r="110" spans="38:42" ht="15.75" customHeight="1">
      <c r="AL110" s="275" t="s">
        <v>210</v>
      </c>
      <c r="AM110" s="276" t="str">
        <f>MAX(AO13:AO108)</f>
        <v>0</v>
      </c>
      <c r="AN110" s="275"/>
      <c r="AO110" s="275" t="s">
        <v>211</v>
      </c>
      <c r="AP110" s="277" t="str">
        <f>MAX(AP13:AP108)</f>
        <v>0</v>
      </c>
    </row>
    <row r="111" spans="23:42" ht="17.25" customHeight="1">
      <c r="W111" s="278"/>
      <c r="Y111" s="269"/>
      <c r="AL111" s="275" t="s">
        <v>212</v>
      </c>
      <c r="AM111" s="276" t="str">
        <f>MIN(AO13:AO108)</f>
        <v>0</v>
      </c>
      <c r="AN111" s="275"/>
      <c r="AO111" s="275" t="s">
        <v>213</v>
      </c>
      <c r="AP111" s="277" t="str">
        <f>MIN(AP13:AP108)</f>
        <v>0</v>
      </c>
    </row>
    <row r="113" s="1" customFormat="1" ht="17.25" customHeight="1">
      <c r="Y113" s="269"/>
    </row>
    <row r="114" s="1" customFormat="1" ht="17.25" customHeight="1">
      <c r="Y114" s="269"/>
    </row>
    <row r="115" s="1" customFormat="1" ht="17.25" customHeight="1">
      <c r="Y115" s="269"/>
    </row>
    <row r="116" s="1" customFormat="1" ht="17.25" customHeight="1">
      <c r="Y116" s="269"/>
    </row>
    <row r="117" s="1" customFormat="1" ht="17.25" customHeight="1">
      <c r="Y117" s="269"/>
    </row>
    <row r="118" s="1" customFormat="1" ht="17.25" customHeight="1">
      <c r="Y118" s="269"/>
    </row>
    <row r="119" s="1" customFormat="1" ht="17.25" customHeight="1">
      <c r="Y119" s="269"/>
    </row>
    <row r="120" s="1" customFormat="1" ht="17.25" customHeight="1">
      <c r="Y120" s="269"/>
    </row>
    <row r="121" s="1" customFormat="1" ht="17.25" customHeight="1">
      <c r="Y121" s="269"/>
    </row>
    <row r="122" s="1" customFormat="1" ht="17.25" customHeight="1">
      <c r="Y122" s="269"/>
    </row>
    <row r="123" s="1" customFormat="1" ht="17.25" customHeight="1">
      <c r="Y123" s="269"/>
    </row>
    <row r="124" s="1" customFormat="1" ht="17.25" customHeight="1">
      <c r="Y124" s="269"/>
    </row>
    <row r="125" s="1" customFormat="1" ht="17.25" customHeight="1">
      <c r="Y125" s="269"/>
    </row>
    <row r="126" s="1" customFormat="1" ht="17.25" customHeight="1">
      <c r="Y126" s="269"/>
    </row>
    <row r="127" s="1" customFormat="1" ht="17.25" customHeight="1">
      <c r="Y127" s="269"/>
    </row>
    <row r="128" s="1" customFormat="1" ht="17.25" customHeight="1">
      <c r="Y128" s="269"/>
    </row>
    <row r="129" s="1" customFormat="1" ht="17.25" customHeight="1">
      <c r="Y129" s="269"/>
    </row>
    <row r="130" s="1" customFormat="1" ht="17.25" customHeight="1">
      <c r="Y130" s="269"/>
    </row>
    <row r="131" s="1" customFormat="1" ht="17.25" customHeight="1">
      <c r="Y131" s="269"/>
    </row>
    <row r="132" s="1" customFormat="1" ht="17.25" customHeight="1">
      <c r="Y132" s="269"/>
    </row>
    <row r="133" s="1" customFormat="1" ht="17.25" customHeight="1">
      <c r="Y133" s="269"/>
    </row>
    <row r="134" s="1" customFormat="1" ht="17.25" customHeight="1">
      <c r="Y134" s="269"/>
    </row>
    <row r="135" s="1" customFormat="1" ht="17.25" customHeight="1">
      <c r="Y135" s="269"/>
    </row>
    <row r="136" s="1" customFormat="1" ht="17.25" customHeight="1">
      <c r="Y136" s="269"/>
    </row>
    <row r="137" s="1" customFormat="1" ht="17.25" customHeight="1">
      <c r="Y137" s="269"/>
    </row>
    <row r="138" s="1" customFormat="1" ht="17.25" customHeight="1">
      <c r="Y138" s="269"/>
    </row>
    <row r="139" s="1" customFormat="1" ht="17.25" customHeight="1">
      <c r="Y139" s="269"/>
    </row>
    <row r="140" s="1" customFormat="1" ht="17.25" customHeight="1">
      <c r="Y140" s="269"/>
    </row>
    <row r="141" s="1" customFormat="1" ht="17.25" customHeight="1">
      <c r="Y141" s="269"/>
    </row>
    <row r="142" s="1" customFormat="1" ht="17.25" customHeight="1">
      <c r="Y142" s="269"/>
    </row>
    <row r="143" s="1" customFormat="1" ht="17.25" customHeight="1">
      <c r="Y143" s="269"/>
    </row>
    <row r="144" s="1" customFormat="1" ht="17.25" customHeight="1">
      <c r="Y144" s="269"/>
    </row>
    <row r="145" s="1" customFormat="1" ht="17.25" customHeight="1">
      <c r="Y145" s="269"/>
    </row>
    <row r="146" s="1" customFormat="1" ht="17.25" customHeight="1">
      <c r="Y146" s="269"/>
    </row>
    <row r="147" s="1" customFormat="1" ht="17.25" customHeight="1">
      <c r="Y147" s="269"/>
    </row>
    <row r="148" s="1" customFormat="1" ht="17.25" customHeight="1">
      <c r="Y148" s="269"/>
    </row>
    <row r="149" s="1" customFormat="1" ht="17.25" customHeight="1">
      <c r="Y149" s="269"/>
    </row>
    <row r="150" s="1" customFormat="1" ht="17.25" customHeight="1">
      <c r="Y150" s="269"/>
    </row>
    <row r="151" s="1" customFormat="1" ht="17.25" customHeight="1">
      <c r="Y151" s="269"/>
    </row>
    <row r="152" s="1" customFormat="1" ht="17.25" customHeight="1">
      <c r="Y152" s="269"/>
    </row>
    <row r="153" s="1" customFormat="1" ht="17.25" customHeight="1">
      <c r="Y153" s="269"/>
    </row>
    <row r="154" s="1" customFormat="1" ht="17.25" customHeight="1">
      <c r="Y154" s="269"/>
    </row>
    <row r="155" s="1" customFormat="1" ht="17.25" customHeight="1">
      <c r="Y155" s="269"/>
    </row>
    <row r="156" s="1" customFormat="1" ht="17.25" customHeight="1">
      <c r="Y156" s="269"/>
    </row>
    <row r="157" s="1" customFormat="1" ht="17.25" customHeight="1">
      <c r="Y157" s="269"/>
    </row>
    <row r="158" s="1" customFormat="1" ht="17.25" customHeight="1">
      <c r="Y158" s="269"/>
    </row>
    <row r="159" s="1" customFormat="1" ht="17.25" customHeight="1">
      <c r="Y159" s="269"/>
    </row>
    <row r="160" s="1" customFormat="1" ht="17.25" customHeight="1">
      <c r="Y160" s="269"/>
    </row>
    <row r="161" s="1" customFormat="1" ht="17.25" customHeight="1">
      <c r="Y161" s="269"/>
    </row>
    <row r="162" s="1" customFormat="1" ht="17.25" customHeight="1">
      <c r="Y162" s="269"/>
    </row>
    <row r="163" s="1" customFormat="1" ht="17.25" customHeight="1">
      <c r="Y163" s="269"/>
    </row>
    <row r="164" s="1" customFormat="1" ht="17.25" customHeight="1">
      <c r="Y164" s="269"/>
    </row>
    <row r="165" s="1" customFormat="1" ht="15" customHeight="1">
      <c r="Y165" s="2"/>
    </row>
    <row r="166" s="1" customFormat="1" ht="17.25" customHeight="1">
      <c r="Y166" s="269"/>
    </row>
    <row r="167" s="1" customFormat="1" ht="17.25" customHeight="1">
      <c r="Y167" s="269"/>
    </row>
    <row r="168" s="1" customFormat="1" ht="17.25" customHeight="1">
      <c r="Y168" s="269"/>
    </row>
    <row r="169" s="1" customFormat="1" ht="15" customHeight="1">
      <c r="Y169" s="2"/>
    </row>
    <row r="170" s="1" customFormat="1" ht="17.25" customHeight="1">
      <c r="Y170" s="269"/>
    </row>
    <row r="171" s="1" customFormat="1" ht="17.25" customHeight="1">
      <c r="Y171" s="269"/>
    </row>
    <row r="172" s="1" customFormat="1" ht="15" customHeight="1">
      <c r="Y172" s="2"/>
    </row>
    <row r="173" s="1" customFormat="1" ht="17.25" customHeight="1">
      <c r="Y173" s="269"/>
    </row>
    <row r="174" s="1" customFormat="1" ht="15" customHeight="1">
      <c r="Y174" s="2"/>
    </row>
    <row r="175" s="1" customFormat="1" ht="17.25" customHeight="1">
      <c r="Y175" s="269"/>
    </row>
    <row r="176" s="1" customFormat="1" ht="15" customHeight="1">
      <c r="Y176" s="2"/>
    </row>
    <row r="177" s="1" customFormat="1" ht="17.25" customHeight="1">
      <c r="Y177" s="269"/>
    </row>
    <row r="178" s="1" customFormat="1" ht="17.25" customHeight="1">
      <c r="Y178" s="269"/>
    </row>
    <row r="179" s="1" customFormat="1" ht="17.25" customHeight="1">
      <c r="Y179" s="269"/>
    </row>
    <row r="180" s="1" customFormat="1" ht="17.25" customHeight="1">
      <c r="Y180" s="269"/>
    </row>
    <row r="181" s="1" customFormat="1" ht="17.25" customHeight="1">
      <c r="Y181" s="269"/>
    </row>
    <row r="182" s="1" customFormat="1" ht="17.25" customHeight="1">
      <c r="Y182" s="269"/>
    </row>
    <row r="183" s="1" customFormat="1" ht="17.25" customHeight="1">
      <c r="Y183" s="269"/>
    </row>
    <row r="184" s="1" customFormat="1" ht="17.25" customHeight="1">
      <c r="Y184" s="269"/>
    </row>
    <row r="185" s="1" customFormat="1" ht="17.25" customHeight="1">
      <c r="Y185" s="269"/>
    </row>
    <row r="186" s="1" customFormat="1" ht="17.25" customHeight="1">
      <c r="Y186" s="269"/>
    </row>
    <row r="187" s="1" customFormat="1" ht="17.25" customHeight="1">
      <c r="Y187" s="269"/>
    </row>
    <row r="188" s="1" customFormat="1" ht="17.25" customHeight="1">
      <c r="Y188" s="269"/>
    </row>
    <row r="189" s="1" customFormat="1" ht="17.25" customHeight="1">
      <c r="Y189" s="269"/>
    </row>
    <row r="190" s="1" customFormat="1" ht="17.25" customHeight="1">
      <c r="Y190" s="269"/>
    </row>
    <row r="191" s="1" customFormat="1" ht="17.25" customHeight="1">
      <c r="Y191" s="269"/>
    </row>
    <row r="192" s="1" customFormat="1" ht="17.25" customHeight="1">
      <c r="Y192" s="269"/>
    </row>
    <row r="193" s="1" customFormat="1" ht="17.25" customHeight="1">
      <c r="Y193" s="269"/>
    </row>
    <row r="194" s="1" customFormat="1" ht="17.25" customHeight="1">
      <c r="Y194" s="269"/>
    </row>
    <row r="195" s="1" customFormat="1" ht="17.25" customHeight="1">
      <c r="Y195" s="269"/>
    </row>
    <row r="196" s="1" customFormat="1" ht="17.25" customHeight="1">
      <c r="Y196" s="269"/>
    </row>
    <row r="197" s="1" customFormat="1" ht="17.25" customHeight="1">
      <c r="Y197" s="269"/>
    </row>
    <row r="198" s="1" customFormat="1" ht="17.25" customHeight="1">
      <c r="Y198" s="269"/>
    </row>
    <row r="199" s="1" customFormat="1" ht="17.25" customHeight="1">
      <c r="Y199" s="269"/>
    </row>
    <row r="200" s="1" customFormat="1" ht="17.25" customHeight="1">
      <c r="Y200" s="269"/>
    </row>
    <row r="201" s="1" customFormat="1" ht="17.25" customHeight="1">
      <c r="Y201" s="269"/>
    </row>
    <row r="202" s="1" customFormat="1" ht="17.25" customHeight="1">
      <c r="Y202" s="269"/>
    </row>
    <row r="203" s="1" customFormat="1" ht="17.25" customHeight="1">
      <c r="Y203" s="269"/>
    </row>
    <row r="204" s="1" customFormat="1" ht="17.25" customHeight="1">
      <c r="Y204" s="269"/>
    </row>
    <row r="205" s="1" customFormat="1" ht="17.25" customHeight="1">
      <c r="Y205" s="269"/>
    </row>
    <row r="206" s="1" customFormat="1" ht="17.25" customHeight="1">
      <c r="Y206" s="269"/>
    </row>
    <row r="207" s="1" customFormat="1" ht="17.25" customHeight="1">
      <c r="Y207" s="269"/>
    </row>
    <row r="208" s="1" customFormat="1" ht="17.25" customHeight="1">
      <c r="Y208" s="269"/>
    </row>
    <row r="209" s="1" customFormat="1" ht="17.25" customHeight="1">
      <c r="Y209" s="269"/>
    </row>
    <row r="210" s="1" customFormat="1" ht="17.25" customHeight="1">
      <c r="Y210" s="269"/>
    </row>
    <row r="211" s="1" customFormat="1" ht="17.25" customHeight="1">
      <c r="Y211" s="269"/>
    </row>
    <row r="212" s="1" customFormat="1" ht="17.25" customHeight="1">
      <c r="Y212" s="269"/>
    </row>
    <row r="213" s="1" customFormat="1" ht="17.25" customHeight="1">
      <c r="Y213" s="269"/>
    </row>
    <row r="214" s="1" customFormat="1" ht="17.25" customHeight="1">
      <c r="Y214" s="269"/>
    </row>
    <row r="215" s="1" customFormat="1" ht="17.25" customHeight="1">
      <c r="Y215" s="269"/>
    </row>
    <row r="216" s="1" customFormat="1" ht="17.25" customHeight="1">
      <c r="Y216" s="269"/>
    </row>
    <row r="217" s="1" customFormat="1" ht="17.25" customHeight="1">
      <c r="Y217" s="269"/>
    </row>
    <row r="218" s="1" customFormat="1" ht="17.25" customHeight="1">
      <c r="Y218" s="269"/>
    </row>
    <row r="219" s="1" customFormat="1" ht="17.25" customHeight="1">
      <c r="Y219" s="269"/>
    </row>
    <row r="220" s="1" customFormat="1" ht="17.25" customHeight="1">
      <c r="Y220" s="269"/>
    </row>
    <row r="221" s="1" customFormat="1" ht="17.25" customHeight="1">
      <c r="Y221" s="269"/>
    </row>
    <row r="222" s="1" customFormat="1" ht="17.25" customHeight="1">
      <c r="Y222" s="269"/>
    </row>
    <row r="223" s="1" customFormat="1" ht="17.25" customHeight="1">
      <c r="Y223" s="269"/>
    </row>
    <row r="224" s="1" customFormat="1" ht="17.25" customHeight="1">
      <c r="Y224" s="269"/>
    </row>
    <row r="225" s="1" customFormat="1" ht="17.25" customHeight="1">
      <c r="Y225" s="269"/>
    </row>
    <row r="226" s="1" customFormat="1" ht="17.25" customHeight="1">
      <c r="Y226" s="269"/>
    </row>
    <row r="227" s="1" customFormat="1" ht="17.25" customHeight="1">
      <c r="Y227" s="269"/>
    </row>
    <row r="228" s="1" customFormat="1" ht="17.25" customHeight="1">
      <c r="Y228" s="269"/>
    </row>
    <row r="229" s="1" customFormat="1" ht="15" customHeight="1">
      <c r="Y229" s="2"/>
    </row>
    <row r="230" s="1" customFormat="1" ht="17.25" customHeight="1">
      <c r="Y230" s="269"/>
    </row>
    <row r="231" s="1" customFormat="1" ht="17.25" customHeight="1">
      <c r="Y231" s="269"/>
    </row>
    <row r="232" s="1" customFormat="1" ht="17.25" customHeight="1">
      <c r="Y232" s="269"/>
    </row>
    <row r="233" s="1" customFormat="1" ht="17.25" customHeight="1">
      <c r="Y233" s="269"/>
    </row>
    <row r="234" s="1" customFormat="1" ht="17.25" customHeight="1">
      <c r="Y234" s="269"/>
    </row>
    <row r="235" s="1" customFormat="1" ht="17.25" customHeight="1">
      <c r="Y235" s="269"/>
    </row>
    <row r="236" s="1" customFormat="1" ht="15" customHeight="1">
      <c r="Y236" s="2"/>
    </row>
    <row r="237" s="1" customFormat="1" ht="17.25" customHeight="1">
      <c r="Y237" s="269"/>
    </row>
    <row r="238" s="1" customFormat="1" ht="17.25" customHeight="1">
      <c r="Y238" s="269"/>
    </row>
    <row r="239" s="1" customFormat="1" ht="15" customHeight="1">
      <c r="Y239" s="2"/>
    </row>
    <row r="240" s="1" customFormat="1" ht="17.25" customHeight="1">
      <c r="Y240" s="269"/>
    </row>
    <row r="241" s="1" customFormat="1" ht="15" customHeight="1">
      <c r="Y241" s="2"/>
    </row>
    <row r="242" s="1" customFormat="1" ht="17.25" customHeight="1">
      <c r="Y242" s="269"/>
    </row>
    <row r="243" s="1" customFormat="1" ht="15" customHeight="1">
      <c r="Y243" s="2"/>
    </row>
    <row r="244" s="1" customFormat="1" ht="17.25" customHeight="1">
      <c r="Y244" s="269"/>
    </row>
    <row r="245" s="1" customFormat="1" ht="17.25" customHeight="1">
      <c r="Y245" s="269"/>
    </row>
    <row r="246" s="1" customFormat="1" ht="17.25" customHeight="1">
      <c r="Y246" s="269"/>
    </row>
    <row r="247" s="1" customFormat="1" ht="17.25" customHeight="1">
      <c r="Y247" s="269"/>
    </row>
    <row r="248" s="1" customFormat="1" ht="17.25" customHeight="1">
      <c r="Y248" s="269"/>
    </row>
    <row r="249" s="1" customFormat="1" ht="17.25" customHeight="1">
      <c r="Y249" s="269"/>
    </row>
    <row r="250" s="1" customFormat="1" ht="17.25" customHeight="1">
      <c r="Y250" s="269"/>
    </row>
    <row r="251" s="1" customFormat="1" ht="17.25" customHeight="1">
      <c r="Y251" s="269"/>
    </row>
    <row r="252" s="1" customFormat="1" ht="17.25" customHeight="1">
      <c r="Y252" s="269"/>
    </row>
    <row r="253" s="1" customFormat="1" ht="17.25" customHeight="1">
      <c r="Y253" s="269"/>
    </row>
    <row r="254" s="1" customFormat="1" ht="17.25" customHeight="1">
      <c r="Y254" s="269"/>
    </row>
    <row r="255" s="1" customFormat="1" ht="17.25" customHeight="1">
      <c r="Y255" s="269"/>
    </row>
    <row r="256" s="1" customFormat="1" ht="17.25" customHeight="1">
      <c r="Y256" s="269"/>
    </row>
    <row r="257" s="1" customFormat="1" ht="17.25" customHeight="1">
      <c r="Y257" s="269"/>
    </row>
    <row r="258" s="1" customFormat="1" ht="17.25" customHeight="1">
      <c r="Y258" s="269"/>
    </row>
    <row r="259" s="1" customFormat="1" ht="17.25" customHeight="1">
      <c r="Y259" s="269"/>
    </row>
    <row r="260" s="1" customFormat="1" ht="17.25" customHeight="1">
      <c r="Y260" s="269"/>
    </row>
    <row r="261" s="1" customFormat="1" ht="17.25" customHeight="1">
      <c r="Y261" s="269"/>
    </row>
    <row r="262" s="1" customFormat="1" ht="17.25" customHeight="1">
      <c r="Y262" s="269"/>
    </row>
    <row r="263" s="1" customFormat="1" ht="17.25" customHeight="1">
      <c r="Y263" s="269"/>
    </row>
    <row r="264" s="1" customFormat="1" ht="17.25" customHeight="1">
      <c r="Y264" s="269"/>
    </row>
    <row r="265" s="1" customFormat="1" ht="17.25" customHeight="1">
      <c r="Y265" s="269"/>
    </row>
    <row r="266" s="1" customFormat="1" ht="17.25" customHeight="1">
      <c r="Y266" s="269"/>
    </row>
    <row r="267" s="1" customFormat="1" ht="17.25" customHeight="1">
      <c r="Y267" s="269"/>
    </row>
    <row r="268" s="1" customFormat="1" ht="17.25" customHeight="1">
      <c r="Y268" s="269"/>
    </row>
    <row r="269" s="1" customFormat="1" ht="17.25" customHeight="1">
      <c r="Y269" s="269"/>
    </row>
    <row r="270" s="1" customFormat="1" ht="17.25" customHeight="1">
      <c r="Y270" s="269"/>
    </row>
    <row r="271" s="1" customFormat="1" ht="17.25" customHeight="1">
      <c r="Y271" s="269"/>
    </row>
    <row r="272" s="1" customFormat="1" ht="17.25" customHeight="1">
      <c r="Y272" s="269"/>
    </row>
    <row r="273" s="1" customFormat="1" ht="17.25" customHeight="1">
      <c r="Y273" s="269"/>
    </row>
    <row r="274" s="1" customFormat="1" ht="17.25" customHeight="1">
      <c r="Y274" s="269"/>
    </row>
    <row r="275" s="1" customFormat="1" ht="17.25" customHeight="1">
      <c r="Y275" s="269"/>
    </row>
    <row r="276" s="1" customFormat="1" ht="17.25" customHeight="1">
      <c r="Y276" s="269"/>
    </row>
    <row r="277" s="1" customFormat="1" ht="17.25" customHeight="1">
      <c r="Y277" s="269"/>
    </row>
    <row r="278" s="1" customFormat="1" ht="17.25" customHeight="1">
      <c r="Y278" s="269"/>
    </row>
    <row r="279" s="1" customFormat="1" ht="17.25" customHeight="1">
      <c r="Y279" s="269"/>
    </row>
    <row r="280" s="1" customFormat="1" ht="17.25" customHeight="1">
      <c r="Y280" s="269"/>
    </row>
    <row r="281" s="1" customFormat="1" ht="17.25" customHeight="1">
      <c r="Y281" s="269"/>
    </row>
    <row r="282" s="1" customFormat="1" ht="17.25" customHeight="1">
      <c r="Y282" s="269"/>
    </row>
    <row r="283" s="1" customFormat="1" ht="17.25" customHeight="1">
      <c r="Y283" s="269"/>
    </row>
    <row r="284" s="1" customFormat="1" ht="17.25" customHeight="1">
      <c r="Y284" s="269"/>
    </row>
    <row r="285" s="1" customFormat="1" ht="17.25" customHeight="1">
      <c r="Y285" s="269"/>
    </row>
    <row r="286" s="1" customFormat="1" ht="17.25" customHeight="1">
      <c r="Y286" s="269"/>
    </row>
    <row r="287" s="1" customFormat="1" ht="17.25" customHeight="1">
      <c r="Y287" s="269"/>
    </row>
    <row r="288" s="1" customFormat="1" ht="17.25" customHeight="1">
      <c r="Y288" s="269"/>
    </row>
    <row r="289" s="1" customFormat="1" ht="17.25" customHeight="1">
      <c r="Y289" s="269"/>
    </row>
    <row r="290" s="1" customFormat="1" ht="17.25" customHeight="1">
      <c r="Y290" s="269"/>
    </row>
    <row r="291" s="1" customFormat="1" ht="17.25" customHeight="1">
      <c r="Y291" s="269"/>
    </row>
    <row r="292" s="1" customFormat="1" ht="17.25" customHeight="1">
      <c r="Y292" s="269"/>
    </row>
    <row r="293" s="1" customFormat="1" ht="17.25" customHeight="1">
      <c r="Y293" s="269"/>
    </row>
    <row r="294" s="1" customFormat="1" ht="17.25" customHeight="1">
      <c r="Y294" s="269"/>
    </row>
    <row r="295" s="1" customFormat="1" ht="17.25" customHeight="1">
      <c r="Y295" s="269"/>
    </row>
    <row r="296" s="1" customFormat="1" ht="17.25" customHeight="1">
      <c r="Y296" s="269"/>
    </row>
    <row r="297" s="1" customFormat="1" ht="17.25" customHeight="1">
      <c r="Y297" s="269"/>
    </row>
    <row r="298" s="1" customFormat="1" ht="15" customHeight="1">
      <c r="Y298" s="2"/>
    </row>
    <row r="299" s="1" customFormat="1" ht="17.25" customHeight="1">
      <c r="Y299" s="269"/>
    </row>
    <row r="300" s="1" customFormat="1" ht="17.25" customHeight="1">
      <c r="Y300" s="269"/>
    </row>
    <row r="301" s="1" customFormat="1" ht="17.25" customHeight="1">
      <c r="Y301" s="269"/>
    </row>
    <row r="302" s="1" customFormat="1" ht="15" customHeight="1">
      <c r="Y302" s="2"/>
    </row>
    <row r="303" s="1" customFormat="1" ht="17.25" customHeight="1">
      <c r="Y303" s="269"/>
    </row>
    <row r="304" s="1" customFormat="1" ht="17.25" customHeight="1">
      <c r="Y304" s="269"/>
    </row>
    <row r="305" s="1" customFormat="1" ht="15" customHeight="1">
      <c r="Y305" s="2"/>
    </row>
    <row r="306" s="1" customFormat="1" ht="17.25" customHeight="1">
      <c r="Y306" s="269"/>
    </row>
    <row r="307" s="1" customFormat="1" ht="15" customHeight="1">
      <c r="Y307" s="2"/>
    </row>
    <row r="308" s="1" customFormat="1" ht="17.25" customHeight="1">
      <c r="Y308" s="269"/>
    </row>
    <row r="309" s="1" customFormat="1" ht="15" customHeight="1">
      <c r="Y309" s="2"/>
    </row>
    <row r="310" s="1" customFormat="1" ht="17.25" customHeight="1">
      <c r="Y310" s="269"/>
    </row>
    <row r="311" s="1" customFormat="1" ht="17.25" customHeight="1">
      <c r="Y311" s="269"/>
    </row>
    <row r="312" s="1" customFormat="1" ht="17.25" customHeight="1">
      <c r="Y312" s="269"/>
    </row>
    <row r="313" s="1" customFormat="1" ht="17.25" customHeight="1">
      <c r="Y313" s="269"/>
    </row>
    <row r="314" s="1" customFormat="1" ht="17.25" customHeight="1">
      <c r="Y314" s="269"/>
    </row>
    <row r="315" s="1" customFormat="1" ht="17.25" customHeight="1">
      <c r="Y315" s="269"/>
    </row>
    <row r="316" s="1" customFormat="1" ht="17.25" customHeight="1">
      <c r="Y316" s="269"/>
    </row>
    <row r="317" s="1" customFormat="1" ht="17.25" customHeight="1">
      <c r="Y317" s="269"/>
    </row>
    <row r="318" s="1" customFormat="1" ht="17.25" customHeight="1">
      <c r="Y318" s="269"/>
    </row>
    <row r="319" s="1" customFormat="1" ht="17.25" customHeight="1">
      <c r="Y319" s="269"/>
    </row>
    <row r="320" s="1" customFormat="1" ht="17.25" customHeight="1">
      <c r="Y320" s="269"/>
    </row>
    <row r="321" s="1" customFormat="1" ht="17.25" customHeight="1">
      <c r="Y321" s="269"/>
    </row>
    <row r="322" s="1" customFormat="1" ht="17.25" customHeight="1">
      <c r="Y322" s="269"/>
    </row>
    <row r="323" s="1" customFormat="1" ht="17.25" customHeight="1">
      <c r="Y323" s="269"/>
    </row>
    <row r="324" s="1" customFormat="1" ht="17.25" customHeight="1">
      <c r="Y324" s="269"/>
    </row>
    <row r="325" s="1" customFormat="1" ht="17.25" customHeight="1">
      <c r="Y325" s="269"/>
    </row>
    <row r="326" s="1" customFormat="1" ht="17.25" customHeight="1">
      <c r="Y326" s="269"/>
    </row>
    <row r="327" s="1" customFormat="1" ht="17.25" customHeight="1">
      <c r="Y327" s="269"/>
    </row>
    <row r="328" s="1" customFormat="1" ht="17.25" customHeight="1">
      <c r="Y328" s="269"/>
    </row>
    <row r="329" s="1" customFormat="1" ht="17.25" customHeight="1">
      <c r="Y329" s="269"/>
    </row>
    <row r="330" s="1" customFormat="1" ht="17.25" customHeight="1">
      <c r="Y330" s="269"/>
    </row>
    <row r="331" s="1" customFormat="1" ht="17.25" customHeight="1">
      <c r="Y331" s="269"/>
    </row>
    <row r="332" s="1" customFormat="1" ht="17.25" customHeight="1">
      <c r="Y332" s="269"/>
    </row>
    <row r="333" s="1" customFormat="1" ht="17.25" customHeight="1">
      <c r="Y333" s="269"/>
    </row>
    <row r="334" s="1" customFormat="1" ht="17.25" customHeight="1">
      <c r="Y334" s="269"/>
    </row>
    <row r="335" s="1" customFormat="1" ht="17.25" customHeight="1">
      <c r="Y335" s="269"/>
    </row>
    <row r="336" s="1" customFormat="1" ht="17.25" customHeight="1">
      <c r="Y336" s="269"/>
    </row>
    <row r="337" s="1" customFormat="1" ht="17.25" customHeight="1">
      <c r="Y337" s="269"/>
    </row>
    <row r="338" s="1" customFormat="1" ht="17.25" customHeight="1">
      <c r="Y338" s="269"/>
    </row>
    <row r="339" s="1" customFormat="1" ht="17.25" customHeight="1">
      <c r="Y339" s="269"/>
    </row>
    <row r="340" s="1" customFormat="1" ht="17.25" customHeight="1">
      <c r="Y340" s="269"/>
    </row>
    <row r="341" s="1" customFormat="1" ht="17.25" customHeight="1">
      <c r="Y341" s="269"/>
    </row>
    <row r="342" s="1" customFormat="1" ht="17.25" customHeight="1">
      <c r="Y342" s="269"/>
    </row>
    <row r="343" s="1" customFormat="1" ht="17.25" customHeight="1">
      <c r="Y343" s="269"/>
    </row>
    <row r="344" s="1" customFormat="1" ht="17.25" customHeight="1">
      <c r="Y344" s="269"/>
    </row>
    <row r="345" s="1" customFormat="1" ht="17.25" customHeight="1">
      <c r="Y345" s="269"/>
    </row>
    <row r="346" s="1" customFormat="1" ht="17.25" customHeight="1">
      <c r="Y346" s="269"/>
    </row>
    <row r="347" s="1" customFormat="1" ht="17.25" customHeight="1">
      <c r="Y347" s="269"/>
    </row>
    <row r="348" s="1" customFormat="1" ht="17.25" customHeight="1">
      <c r="Y348" s="269"/>
    </row>
    <row r="349" s="1" customFormat="1" ht="17.25" customHeight="1">
      <c r="Y349" s="269"/>
    </row>
    <row r="350" s="1" customFormat="1" ht="17.25" customHeight="1">
      <c r="Y350" s="269"/>
    </row>
    <row r="351" s="1" customFormat="1" ht="17.25" customHeight="1">
      <c r="Y351" s="269"/>
    </row>
    <row r="352" s="1" customFormat="1" ht="17.25" customHeight="1">
      <c r="Y352" s="269"/>
    </row>
    <row r="353" s="1" customFormat="1" ht="17.25" customHeight="1">
      <c r="Y353" s="269"/>
    </row>
    <row r="354" s="1" customFormat="1" ht="17.25" customHeight="1">
      <c r="Y354" s="269"/>
    </row>
    <row r="355" s="1" customFormat="1" ht="17.25" customHeight="1">
      <c r="Y355" s="269"/>
    </row>
    <row r="356" s="1" customFormat="1" ht="17.25" customHeight="1">
      <c r="Y356" s="269"/>
    </row>
    <row r="357" s="1" customFormat="1" ht="17.25" customHeight="1">
      <c r="Y357" s="269"/>
    </row>
    <row r="358" s="1" customFormat="1" ht="17.25" customHeight="1">
      <c r="Y358" s="269"/>
    </row>
    <row r="359" s="1" customFormat="1" ht="17.25" customHeight="1">
      <c r="Y359" s="269"/>
    </row>
    <row r="360" s="1" customFormat="1" ht="17.25" customHeight="1">
      <c r="Y360" s="269"/>
    </row>
    <row r="361" s="1" customFormat="1" ht="17.25" customHeight="1">
      <c r="Y361" s="269"/>
    </row>
    <row r="362" s="1" customFormat="1" ht="17.25" customHeight="1">
      <c r="Y362" s="269"/>
    </row>
    <row r="363" s="1" customFormat="1" ht="17.25" customHeight="1">
      <c r="Y363" s="269"/>
    </row>
    <row r="364" s="1" customFormat="1" ht="15" customHeight="1">
      <c r="Y364" s="2"/>
    </row>
    <row r="365" s="1" customFormat="1" ht="17.25" customHeight="1">
      <c r="Y365" s="269"/>
    </row>
    <row r="366" s="1" customFormat="1" ht="17.25" customHeight="1">
      <c r="Y366" s="269"/>
    </row>
    <row r="367" s="1" customFormat="1" ht="17.25" customHeight="1">
      <c r="Y367" s="269"/>
    </row>
    <row r="368" s="1" customFormat="1" ht="17.25" customHeight="1">
      <c r="Y368" s="269"/>
    </row>
    <row r="369" s="1" customFormat="1" ht="17.25" customHeight="1">
      <c r="Y369" s="269"/>
    </row>
    <row r="370" s="1" customFormat="1" ht="17.25" customHeight="1">
      <c r="Y370" s="269"/>
    </row>
    <row r="371" s="1" customFormat="1" ht="17.25" customHeight="1">
      <c r="Y371" s="269"/>
    </row>
    <row r="372" s="1" customFormat="1" ht="15" customHeight="1">
      <c r="Y372" s="2"/>
    </row>
    <row r="373" s="1" customFormat="1" ht="15" customHeight="1">
      <c r="Y373" s="2"/>
    </row>
    <row r="374" s="1" customFormat="1" ht="17.25" customHeight="1">
      <c r="Y374" s="269"/>
    </row>
    <row r="375" s="1" customFormat="1" ht="17.25" customHeight="1">
      <c r="Y375" s="269"/>
    </row>
    <row r="376" s="1" customFormat="1" ht="17.25" customHeight="1">
      <c r="Y376" s="269"/>
    </row>
    <row r="377" s="1" customFormat="1" ht="17.25" customHeight="1">
      <c r="Y377" s="269"/>
    </row>
    <row r="378" s="1" customFormat="1" ht="17.25" customHeight="1">
      <c r="Y378" s="269"/>
    </row>
  </sheetData>
  <sheetProtection formatCells="0" formatColumns="0" formatRows="0" insertColumns="0" insertRows="0" insertHyperlinks="0" deleteColumns="0" deleteRows="0" sort="0" autoFilter="0" pivotTables="0"/>
  <mergeCells count="66">
    <mergeCell ref="A1:C1"/>
    <mergeCell ref="AB1:AC1"/>
    <mergeCell ref="H2:Q2"/>
    <mergeCell ref="J3:L3"/>
    <mergeCell ref="T3:U3"/>
    <mergeCell ref="B8:D8"/>
    <mergeCell ref="AC8:AC9"/>
    <mergeCell ref="D10:S10"/>
    <mergeCell ref="Y10:Z10"/>
    <mergeCell ref="Y11:Z11"/>
    <mergeCell ref="Y12:Z13"/>
    <mergeCell ref="AA12:AA13"/>
    <mergeCell ref="AB12:AB1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A16:A23"/>
    <mergeCell ref="B16:H20"/>
    <mergeCell ref="I16:I22"/>
    <mergeCell ref="J16:J21"/>
    <mergeCell ref="K16:K22"/>
    <mergeCell ref="L16:S16"/>
    <mergeCell ref="T16:T22"/>
    <mergeCell ref="U16:U22"/>
    <mergeCell ref="V16:V22"/>
    <mergeCell ref="Y16:Y23"/>
    <mergeCell ref="Z16:AC20"/>
    <mergeCell ref="AD16:AD22"/>
    <mergeCell ref="AE16:AE22"/>
    <mergeCell ref="AF16:AF22"/>
    <mergeCell ref="AG16:AG22"/>
    <mergeCell ref="AH16:AH22"/>
    <mergeCell ref="AI16:AI22"/>
    <mergeCell ref="AJ16:AJ22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B21:B23"/>
    <mergeCell ref="C21:C23"/>
    <mergeCell ref="D21:D23"/>
    <mergeCell ref="E21:E23"/>
    <mergeCell ref="F21:F23"/>
    <mergeCell ref="G21:G23"/>
    <mergeCell ref="H21:H23"/>
    <mergeCell ref="Z21:Z23"/>
    <mergeCell ref="AA21:AA23"/>
    <mergeCell ref="AB21:AB23"/>
    <mergeCell ref="AC21:AC23"/>
    <mergeCell ref="K63:L63"/>
    <mergeCell ref="M63:O63"/>
    <mergeCell ref="I67:K67"/>
    <mergeCell ref="O67:U67"/>
    <mergeCell ref="A68:I68"/>
    <mergeCell ref="A69:K69"/>
  </mergeCells>
  <printOptions/>
  <pageMargins left="0.236111111111111" right="0" top="0.0833333333333333" bottom="0.236111111111111" header="0.511805555555555" footer="0.511805555555555"/>
  <pageSetup fitToHeight="1" fitToWidth="1" horizontalDpi="600" verticalDpi="600" orientation="landscape" paperSize="9"/>
  <rowBreaks count="1" manualBreakCount="1">
    <brk id="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shift</dc:creator>
  <cp:keywords/>
  <dc:description/>
  <cp:lastModifiedBy/>
  <dcterms:created xsi:type="dcterms:W3CDTF">2022-11-21T19:49:04Z</dcterms:created>
  <dcterms:modified xsi:type="dcterms:W3CDTF">2023-01-17T15:22:18Z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HPSLDC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